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b.sharepoint.com/sites/SP0283/Project 2025/URN 109 Construction Workforce Outlook/5 Reporting/CWO 2026-2030 final version/Datapacks/"/>
    </mc:Choice>
  </mc:AlternateContent>
  <xr:revisionPtr revIDLastSave="0" documentId="8_{160FFF7F-9505-4A50-ADFD-042B3BCFE186}" xr6:coauthVersionLast="47" xr6:coauthVersionMax="47" xr10:uidLastSave="{00000000-0000-0000-0000-000000000000}"/>
  <bookViews>
    <workbookView xWindow="-108" yWindow="-108" windowWidth="23256" windowHeight="12456" activeTab="4" xr2:uid="{B9A3A7D4-CC19-4014-97C5-BEBCDB6BBED3}"/>
  </bookViews>
  <sheets>
    <sheet name="Economic Outlook" sheetId="7" r:id="rId1"/>
    <sheet name="Output growth by sector" sheetId="10" r:id="rId2"/>
    <sheet name="Industry structure" sheetId="4" r:id="rId3"/>
    <sheet name="Output growth" sheetId="2" r:id="rId4"/>
    <sheet name="Workforce" sheetId="9" r:id="rId5"/>
    <sheet name="Extra workers" sheetId="8" r:id="rId6"/>
    <sheet name="Website Output Pivot " sheetId="6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D4" i="2"/>
  <c r="E4" i="2"/>
  <c r="F4" i="2"/>
  <c r="G4" i="2"/>
  <c r="H4" i="2"/>
  <c r="I4" i="2"/>
  <c r="J4" i="2"/>
  <c r="K4" i="2"/>
  <c r="L4" i="2"/>
  <c r="M4" i="2"/>
  <c r="N4" i="2"/>
  <c r="O4" i="2"/>
  <c r="C5" i="2"/>
  <c r="D5" i="2"/>
  <c r="E5" i="2"/>
  <c r="F5" i="2"/>
  <c r="G5" i="2"/>
  <c r="H5" i="2"/>
  <c r="I5" i="2"/>
  <c r="J5" i="2"/>
  <c r="K5" i="2"/>
  <c r="L5" i="2"/>
  <c r="M5" i="2"/>
  <c r="N5" i="2"/>
  <c r="O5" i="2"/>
  <c r="C6" i="2"/>
  <c r="D6" i="2"/>
  <c r="E6" i="2"/>
  <c r="F6" i="2"/>
  <c r="G6" i="2"/>
  <c r="H6" i="2"/>
  <c r="I6" i="2"/>
  <c r="J6" i="2"/>
  <c r="K6" i="2"/>
  <c r="L6" i="2"/>
  <c r="M6" i="2"/>
  <c r="N6" i="2"/>
  <c r="O6" i="2"/>
  <c r="C7" i="2"/>
  <c r="D7" i="2"/>
  <c r="E7" i="2"/>
  <c r="F7" i="2"/>
  <c r="G7" i="2"/>
  <c r="H7" i="2"/>
  <c r="I7" i="2"/>
  <c r="J7" i="2"/>
  <c r="K7" i="2"/>
  <c r="L7" i="2"/>
  <c r="M7" i="2"/>
  <c r="N7" i="2"/>
  <c r="O7" i="2"/>
  <c r="C8" i="2"/>
  <c r="D8" i="2"/>
  <c r="E8" i="2"/>
  <c r="F8" i="2"/>
  <c r="G8" i="2"/>
  <c r="H8" i="2"/>
  <c r="I8" i="2"/>
  <c r="J8" i="2"/>
  <c r="K8" i="2"/>
  <c r="L8" i="2"/>
  <c r="M8" i="2"/>
  <c r="N8" i="2"/>
  <c r="O8" i="2"/>
  <c r="C9" i="2"/>
  <c r="D9" i="2"/>
  <c r="E9" i="2"/>
  <c r="F9" i="2"/>
  <c r="G9" i="2"/>
  <c r="H9" i="2"/>
  <c r="I9" i="2"/>
  <c r="J9" i="2"/>
  <c r="K9" i="2"/>
  <c r="L9" i="2"/>
  <c r="M9" i="2"/>
  <c r="N9" i="2"/>
  <c r="O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B5" i="2"/>
  <c r="B6" i="2"/>
  <c r="B7" i="2"/>
  <c r="B8" i="2"/>
  <c r="B9" i="2"/>
  <c r="B10" i="2"/>
  <c r="B11" i="2"/>
  <c r="B4" i="2"/>
  <c r="C3" i="4"/>
  <c r="D3" i="4"/>
  <c r="E3" i="4"/>
  <c r="F3" i="4"/>
  <c r="G3" i="4"/>
  <c r="H3" i="4"/>
  <c r="I3" i="4"/>
  <c r="J3" i="4"/>
  <c r="K3" i="4"/>
  <c r="L3" i="4"/>
  <c r="M3" i="4"/>
  <c r="N3" i="4"/>
  <c r="O3" i="4"/>
  <c r="C4" i="4"/>
  <c r="D4" i="4"/>
  <c r="E4" i="4"/>
  <c r="F4" i="4"/>
  <c r="G4" i="4"/>
  <c r="H4" i="4"/>
  <c r="I4" i="4"/>
  <c r="J4" i="4"/>
  <c r="K4" i="4"/>
  <c r="L4" i="4"/>
  <c r="M4" i="4"/>
  <c r="N4" i="4"/>
  <c r="O4" i="4"/>
  <c r="C5" i="4"/>
  <c r="D5" i="4"/>
  <c r="E5" i="4"/>
  <c r="F5" i="4"/>
  <c r="G5" i="4"/>
  <c r="H5" i="4"/>
  <c r="I5" i="4"/>
  <c r="J5" i="4"/>
  <c r="K5" i="4"/>
  <c r="L5" i="4"/>
  <c r="M5" i="4"/>
  <c r="N5" i="4"/>
  <c r="O5" i="4"/>
  <c r="C6" i="4"/>
  <c r="D6" i="4"/>
  <c r="E6" i="4"/>
  <c r="F6" i="4"/>
  <c r="G6" i="4"/>
  <c r="H6" i="4"/>
  <c r="I6" i="4"/>
  <c r="J6" i="4"/>
  <c r="K6" i="4"/>
  <c r="L6" i="4"/>
  <c r="M6" i="4"/>
  <c r="N6" i="4"/>
  <c r="O6" i="4"/>
  <c r="C7" i="4"/>
  <c r="D7" i="4"/>
  <c r="E7" i="4"/>
  <c r="F7" i="4"/>
  <c r="G7" i="4"/>
  <c r="H7" i="4"/>
  <c r="I7" i="4"/>
  <c r="J7" i="4"/>
  <c r="K7" i="4"/>
  <c r="L7" i="4"/>
  <c r="M7" i="4"/>
  <c r="N7" i="4"/>
  <c r="O7" i="4"/>
  <c r="C8" i="4"/>
  <c r="D8" i="4"/>
  <c r="E8" i="4"/>
  <c r="F8" i="4"/>
  <c r="G8" i="4"/>
  <c r="H8" i="4"/>
  <c r="I8" i="4"/>
  <c r="J8" i="4"/>
  <c r="K8" i="4"/>
  <c r="L8" i="4"/>
  <c r="M8" i="4"/>
  <c r="N8" i="4"/>
  <c r="O8" i="4"/>
  <c r="C9" i="4"/>
  <c r="D9" i="4"/>
  <c r="E9" i="4"/>
  <c r="F9" i="4"/>
  <c r="G9" i="4"/>
  <c r="H9" i="4"/>
  <c r="I9" i="4"/>
  <c r="J9" i="4"/>
  <c r="K9" i="4"/>
  <c r="L9" i="4"/>
  <c r="M9" i="4"/>
  <c r="N9" i="4"/>
  <c r="O9" i="4"/>
  <c r="B4" i="4"/>
  <c r="B5" i="4"/>
  <c r="B6" i="4"/>
  <c r="B7" i="4"/>
  <c r="B8" i="4"/>
  <c r="B9" i="4"/>
  <c r="B3" i="4"/>
  <c r="C25" i="6"/>
  <c r="C24" i="6"/>
  <c r="C23" i="6"/>
  <c r="C22" i="6"/>
  <c r="C21" i="6"/>
  <c r="C20" i="6"/>
  <c r="C19" i="6"/>
  <c r="C18" i="6"/>
  <c r="C6" i="6"/>
  <c r="C7" i="6"/>
  <c r="C8" i="6"/>
  <c r="C9" i="6"/>
  <c r="C10" i="6"/>
  <c r="C11" i="6"/>
  <c r="C12" i="6"/>
  <c r="C5" i="6"/>
</calcChain>
</file>

<file path=xl/sharedStrings.xml><?xml version="1.0" encoding="utf-8"?>
<sst xmlns="http://schemas.openxmlformats.org/spreadsheetml/2006/main" count="157" uniqueCount="42">
  <si>
    <t>UK</t>
  </si>
  <si>
    <t>England</t>
  </si>
  <si>
    <t>Northern Ireland</t>
  </si>
  <si>
    <t>Scotland</t>
  </si>
  <si>
    <t>Wales</t>
  </si>
  <si>
    <t>East of England</t>
  </si>
  <si>
    <t>East Midlands</t>
  </si>
  <si>
    <t>North East</t>
  </si>
  <si>
    <t>North West</t>
  </si>
  <si>
    <t>South East</t>
  </si>
  <si>
    <t>South West</t>
  </si>
  <si>
    <t>West Midlands</t>
  </si>
  <si>
    <t>Public new housing</t>
  </si>
  <si>
    <t>Private new housing</t>
  </si>
  <si>
    <t>Infrastructure</t>
  </si>
  <si>
    <t>Public non-housing</t>
  </si>
  <si>
    <t>Private non-housing</t>
  </si>
  <si>
    <t>Housing R&amp;M</t>
  </si>
  <si>
    <t>Non-housing R&amp;M</t>
  </si>
  <si>
    <t>% 5yr average annual output growth</t>
  </si>
  <si>
    <t>London</t>
  </si>
  <si>
    <t>Yorkshire &amp; Humber</t>
  </si>
  <si>
    <t>Total</t>
  </si>
  <si>
    <t>Sector</t>
  </si>
  <si>
    <t>Output value (£m 2023 prices)</t>
  </si>
  <si>
    <t>Year: 2025</t>
  </si>
  <si>
    <t>Year: 2030</t>
  </si>
  <si>
    <t>2025 Construction Output - % Share</t>
  </si>
  <si>
    <t>Manager &amp; supervisor</t>
  </si>
  <si>
    <t>Skilled trades &amp; site based</t>
  </si>
  <si>
    <t>Professional &amp; technical</t>
  </si>
  <si>
    <t>Office based</t>
  </si>
  <si>
    <t>Greater London</t>
  </si>
  <si>
    <t>Yorkshire and the Humber</t>
  </si>
  <si>
    <t>Extra Recruitment value</t>
  </si>
  <si>
    <t>Extra Recruitment as a % of 2025 workforce</t>
  </si>
  <si>
    <t>Workforce</t>
  </si>
  <si>
    <t>Year</t>
  </si>
  <si>
    <t>% Annual output growth</t>
  </si>
  <si>
    <t>% Average output growth</t>
  </si>
  <si>
    <t>Public housing</t>
  </si>
  <si>
    <t>Private 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</si>
</sst>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[$£-809]* #,##0_-;\-[$£-809]* #,##0_-;_-[$£-809]* &quot;-&quot;??_-;_-@_-"/>
    <numFmt numFmtId="166" formatCode="_-* #,##0_-;\-* #,##0_-;_-* &quot;-&quot;??_-;_-@_-"/>
  </numFmts>
  <fonts count="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2" fillId="0" borderId="0" xfId="2"/>
    <xf numFmtId="165" fontId="2" fillId="0" borderId="0" xfId="2" applyNumberFormat="1"/>
    <xf numFmtId="165" fontId="0" fillId="0" borderId="0" xfId="0" applyNumberFormat="1"/>
    <xf numFmtId="9" fontId="0" fillId="0" borderId="0" xfId="0" applyNumberFormat="1"/>
    <xf numFmtId="2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166" fontId="0" fillId="0" borderId="0" xfId="3" applyNumberFormat="1" applyFont="1"/>
  </cellXfs>
  <cellStyles count="4">
    <cellStyle name="Comma" xfId="3" builtinId="3"/>
    <cellStyle name="Normal" xfId="0" builtinId="0"/>
    <cellStyle name="Normal 2" xfId="2" xr:uid="{7999BE09-7946-4A7F-B0FC-CA8AC2D8ACF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159C1-AD4C-4306-8E8E-BC9FF5D7B55B}">
  <dimension ref="A1:B6"/>
  <sheetViews>
    <sheetView workbookViewId="0">
      <selection activeCell="B7" sqref="B7"/>
    </sheetView>
  </sheetViews>
  <sheetFormatPr defaultRowHeight="13.8" x14ac:dyDescent="0.25"/>
  <sheetData>
    <row r="1" spans="1:2" x14ac:dyDescent="0.25">
      <c r="A1" t="s">
        <v>37</v>
      </c>
      <c r="B1" t="s">
        <v>38</v>
      </c>
    </row>
    <row r="2" spans="1:2" x14ac:dyDescent="0.25">
      <c r="A2">
        <v>2026</v>
      </c>
      <c r="B2" s="1">
        <v>-2E-3</v>
      </c>
    </row>
    <row r="3" spans="1:2" x14ac:dyDescent="0.25">
      <c r="A3">
        <v>2027</v>
      </c>
      <c r="B3" s="1">
        <v>1.7999999999999999E-2</v>
      </c>
    </row>
    <row r="4" spans="1:2" x14ac:dyDescent="0.25">
      <c r="A4">
        <v>2028</v>
      </c>
      <c r="B4" s="1">
        <v>2.8000000000000001E-2</v>
      </c>
    </row>
    <row r="5" spans="1:2" x14ac:dyDescent="0.25">
      <c r="A5">
        <v>2029</v>
      </c>
      <c r="B5" s="1">
        <v>2.3E-2</v>
      </c>
    </row>
    <row r="6" spans="1:2" x14ac:dyDescent="0.25">
      <c r="A6">
        <v>2030</v>
      </c>
      <c r="B6" s="1">
        <v>2.1000000000000001E-2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C43B9-8243-460C-ABAA-6059D7E29BE9}">
  <dimension ref="A1:B4"/>
  <sheetViews>
    <sheetView workbookViewId="0">
      <selection activeCell="D19" sqref="D19"/>
    </sheetView>
  </sheetViews>
  <sheetFormatPr defaultRowHeight="13.8" x14ac:dyDescent="0.25"/>
  <cols>
    <col min="1" max="1" width="14.296875" customWidth="1"/>
  </cols>
  <sheetData>
    <row r="1" spans="1:2" x14ac:dyDescent="0.25">
      <c r="A1" t="s">
        <v>23</v>
      </c>
      <c r="B1" t="s">
        <v>39</v>
      </c>
    </row>
    <row r="2" spans="1:2" x14ac:dyDescent="0.25">
      <c r="A2" t="s">
        <v>14</v>
      </c>
      <c r="B2" s="1">
        <v>2.5000000000000001E-2</v>
      </c>
    </row>
    <row r="3" spans="1:2" x14ac:dyDescent="0.25">
      <c r="A3" t="s">
        <v>40</v>
      </c>
      <c r="B3" s="1">
        <v>3.5999999999999997E-2</v>
      </c>
    </row>
    <row r="4" spans="1:2" x14ac:dyDescent="0.25">
      <c r="A4" t="s">
        <v>41</v>
      </c>
      <c r="B4" s="1">
        <v>2.5000000000000001E-2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06AC-408C-4E40-B075-696267B6FCDB}">
  <dimension ref="A1:O22"/>
  <sheetViews>
    <sheetView workbookViewId="0">
      <selection activeCell="A11" sqref="A11:O22"/>
    </sheetView>
  </sheetViews>
  <sheetFormatPr defaultRowHeight="13.8" x14ac:dyDescent="0.25"/>
  <cols>
    <col min="1" max="1" width="17.19921875" bestFit="1" customWidth="1"/>
    <col min="2" max="3" width="11.09765625" bestFit="1" customWidth="1"/>
    <col min="4" max="4" width="9.09765625" bestFit="1" customWidth="1"/>
    <col min="5" max="5" width="10.09765625" bestFit="1" customWidth="1"/>
    <col min="6" max="6" width="9.09765625" bestFit="1" customWidth="1"/>
    <col min="7" max="9" width="10.09765625" bestFit="1" customWidth="1"/>
    <col min="10" max="10" width="9.09765625" bestFit="1" customWidth="1"/>
    <col min="11" max="15" width="10.09765625" bestFit="1" customWidth="1"/>
  </cols>
  <sheetData>
    <row r="1" spans="1:15" x14ac:dyDescent="0.25">
      <c r="A1" t="s">
        <v>27</v>
      </c>
    </row>
    <row r="2" spans="1:15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6</v>
      </c>
      <c r="H2" t="s">
        <v>5</v>
      </c>
      <c r="I2" t="s">
        <v>20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21</v>
      </c>
    </row>
    <row r="3" spans="1:15" x14ac:dyDescent="0.25">
      <c r="A3" t="s">
        <v>12</v>
      </c>
      <c r="B3" s="7">
        <f>'Website Output Pivot '!B5/'Website Output Pivot '!B$12</f>
        <v>4.1224723002509123E-2</v>
      </c>
      <c r="C3" s="7">
        <f>'Website Output Pivot '!C5/'Website Output Pivot '!C$12</f>
        <v>4.1083411525506229E-2</v>
      </c>
      <c r="D3" s="7">
        <f>'Website Output Pivot '!D5/'Website Output Pivot '!D$12</f>
        <v>4.6204448335816613E-2</v>
      </c>
      <c r="E3" s="7">
        <f>'Website Output Pivot '!E5/'Website Output Pivot '!E$12</f>
        <v>3.3997822543531848E-2</v>
      </c>
      <c r="F3" s="7">
        <f>'Website Output Pivot '!F5/'Website Output Pivot '!F$12</f>
        <v>5.9749173695040229E-2</v>
      </c>
      <c r="G3" s="7">
        <f>'Website Output Pivot '!G5/'Website Output Pivot '!G$12</f>
        <v>3.9160688230517125E-2</v>
      </c>
      <c r="H3" s="7">
        <f>'Website Output Pivot '!H5/'Website Output Pivot '!H$12</f>
        <v>3.0176653915264477E-2</v>
      </c>
      <c r="I3" s="7">
        <f>'Website Output Pivot '!I5/'Website Output Pivot '!I$12</f>
        <v>7.7301300676146323E-2</v>
      </c>
      <c r="J3" s="7">
        <f>'Website Output Pivot '!J5/'Website Output Pivot '!J$12</f>
        <v>4.150356127064421E-2</v>
      </c>
      <c r="K3" s="7">
        <f>'Website Output Pivot '!K5/'Website Output Pivot '!K$12</f>
        <v>1.8566622007045678E-2</v>
      </c>
      <c r="L3" s="7">
        <f>'Website Output Pivot '!L5/'Website Output Pivot '!L$12</f>
        <v>3.0387044585773106E-2</v>
      </c>
      <c r="M3" s="7">
        <f>'Website Output Pivot '!M5/'Website Output Pivot '!M$12</f>
        <v>3.5495781033702656E-2</v>
      </c>
      <c r="N3" s="7">
        <f>'Website Output Pivot '!N5/'Website Output Pivot '!N$12</f>
        <v>2.1600800900452761E-2</v>
      </c>
      <c r="O3" s="7">
        <f>'Website Output Pivot '!O5/'Website Output Pivot '!O$12</f>
        <v>4.2023502068017742E-2</v>
      </c>
    </row>
    <row r="4" spans="1:15" x14ac:dyDescent="0.25">
      <c r="A4" t="s">
        <v>13</v>
      </c>
      <c r="B4" s="7">
        <f>'Website Output Pivot '!B6/'Website Output Pivot '!B$12</f>
        <v>0.18245940640125299</v>
      </c>
      <c r="C4" s="7">
        <f>'Website Output Pivot '!C6/'Website Output Pivot '!C$12</f>
        <v>0.19052151916948118</v>
      </c>
      <c r="D4" s="7">
        <f>'Website Output Pivot '!D6/'Website Output Pivot '!D$12</f>
        <v>0.20338871649228729</v>
      </c>
      <c r="E4" s="7">
        <f>'Website Output Pivot '!E6/'Website Output Pivot '!E$12</f>
        <v>0.11816048446100563</v>
      </c>
      <c r="F4" s="7">
        <f>'Website Output Pivot '!F6/'Website Output Pivot '!F$12</f>
        <v>0.11561309791701649</v>
      </c>
      <c r="G4" s="7">
        <f>'Website Output Pivot '!G6/'Website Output Pivot '!G$12</f>
        <v>0.19211029113113101</v>
      </c>
      <c r="H4" s="7">
        <f>'Website Output Pivot '!H6/'Website Output Pivot '!H$12</f>
        <v>0.11720677643811869</v>
      </c>
      <c r="I4" s="7">
        <f>'Website Output Pivot '!I6/'Website Output Pivot '!I$12</f>
        <v>0.25955832956079761</v>
      </c>
      <c r="J4" s="7">
        <f>'Website Output Pivot '!J6/'Website Output Pivot '!J$12</f>
        <v>0.18624937371790101</v>
      </c>
      <c r="K4" s="7">
        <f>'Website Output Pivot '!K6/'Website Output Pivot '!K$12</f>
        <v>0.23082453780865281</v>
      </c>
      <c r="L4" s="7">
        <f>'Website Output Pivot '!L6/'Website Output Pivot '!L$12</f>
        <v>0.15214864556617938</v>
      </c>
      <c r="M4" s="7">
        <f>'Website Output Pivot '!M6/'Website Output Pivot '!M$12</f>
        <v>0.17367061455978944</v>
      </c>
      <c r="N4" s="7">
        <f>'Website Output Pivot '!N6/'Website Output Pivot '!N$12</f>
        <v>0.17600298614529547</v>
      </c>
      <c r="O4" s="7">
        <f>'Website Output Pivot '!O6/'Website Output Pivot '!O$12</f>
        <v>0.16728180963962666</v>
      </c>
    </row>
    <row r="5" spans="1:15" x14ac:dyDescent="0.25">
      <c r="A5" t="s">
        <v>14</v>
      </c>
      <c r="B5" s="7">
        <f>'Website Output Pivot '!B7/'Website Output Pivot '!B$12</f>
        <v>0.15344683426389716</v>
      </c>
      <c r="C5" s="7">
        <f>'Website Output Pivot '!C7/'Website Output Pivot '!C$12</f>
        <v>0.14193746087233303</v>
      </c>
      <c r="D5" s="7">
        <f>'Website Output Pivot '!D7/'Website Output Pivot '!D$12</f>
        <v>0.15100014113802876</v>
      </c>
      <c r="E5" s="7">
        <f>'Website Output Pivot '!E7/'Website Output Pivot '!E$12</f>
        <v>0.28566507100770483</v>
      </c>
      <c r="F5" s="7">
        <f>'Website Output Pivot '!F7/'Website Output Pivot '!F$12</f>
        <v>0.13334200589372802</v>
      </c>
      <c r="G5" s="7">
        <f>'Website Output Pivot '!G7/'Website Output Pivot '!G$12</f>
        <v>0.13931471081378491</v>
      </c>
      <c r="H5" s="7">
        <f>'Website Output Pivot '!H7/'Website Output Pivot '!H$12</f>
        <v>0.18660886494581302</v>
      </c>
      <c r="I5" s="7">
        <f>'Website Output Pivot '!I7/'Website Output Pivot '!I$12</f>
        <v>0.1090115825747576</v>
      </c>
      <c r="J5" s="7">
        <f>'Website Output Pivot '!J7/'Website Output Pivot '!J$12</f>
        <v>0.18496762035432093</v>
      </c>
      <c r="K5" s="7">
        <f>'Website Output Pivot '!K7/'Website Output Pivot '!K$12</f>
        <v>0.10651543053197959</v>
      </c>
      <c r="L5" s="7">
        <f>'Website Output Pivot '!L7/'Website Output Pivot '!L$12</f>
        <v>9.528869060749548E-2</v>
      </c>
      <c r="M5" s="7">
        <f>'Website Output Pivot '!M7/'Website Output Pivot '!M$12</f>
        <v>0.14510301212838247</v>
      </c>
      <c r="N5" s="7">
        <f>'Website Output Pivot '!N7/'Website Output Pivot '!N$12</f>
        <v>0.2104528425231722</v>
      </c>
      <c r="O5" s="7">
        <f>'Website Output Pivot '!O7/'Website Output Pivot '!O$12</f>
        <v>0.21004669688227817</v>
      </c>
    </row>
    <row r="6" spans="1:15" x14ac:dyDescent="0.25">
      <c r="A6" t="s">
        <v>16</v>
      </c>
      <c r="B6" s="7">
        <f>'Website Output Pivot '!B8/'Website Output Pivot '!B$12</f>
        <v>0.14912956574168221</v>
      </c>
      <c r="C6" s="7">
        <f>'Website Output Pivot '!C8/'Website Output Pivot '!C$12</f>
        <v>0.1519621656344245</v>
      </c>
      <c r="D6" s="7">
        <f>'Website Output Pivot '!D8/'Website Output Pivot '!D$12</f>
        <v>0.13676625555524005</v>
      </c>
      <c r="E6" s="7">
        <f>'Website Output Pivot '!E8/'Website Output Pivot '!E$12</f>
        <v>0.11044281335614332</v>
      </c>
      <c r="F6" s="7">
        <f>'Website Output Pivot '!F8/'Website Output Pivot '!F$12</f>
        <v>0.17685028272168934</v>
      </c>
      <c r="G6" s="7">
        <f>'Website Output Pivot '!G8/'Website Output Pivot '!G$12</f>
        <v>0.18658997259650492</v>
      </c>
      <c r="H6" s="7">
        <f>'Website Output Pivot '!H8/'Website Output Pivot '!H$12</f>
        <v>9.8576869235490139E-2</v>
      </c>
      <c r="I6" s="7">
        <f>'Website Output Pivot '!I8/'Website Output Pivot '!I$12</f>
        <v>0.21641757139758316</v>
      </c>
      <c r="J6" s="7">
        <f>'Website Output Pivot '!J8/'Website Output Pivot '!J$12</f>
        <v>0.17146254451824225</v>
      </c>
      <c r="K6" s="7">
        <f>'Website Output Pivot '!K8/'Website Output Pivot '!K$12</f>
        <v>0.12095819883926462</v>
      </c>
      <c r="L6" s="7">
        <f>'Website Output Pivot '!L8/'Website Output Pivot '!L$12</f>
        <v>0.1446314820860416</v>
      </c>
      <c r="M6" s="7">
        <f>'Website Output Pivot '!M8/'Website Output Pivot '!M$12</f>
        <v>0.14617378742990222</v>
      </c>
      <c r="N6" s="7">
        <f>'Website Output Pivot '!N8/'Website Output Pivot '!N$12</f>
        <v>0.11405792789041728</v>
      </c>
      <c r="O6" s="7">
        <f>'Website Output Pivot '!O8/'Website Output Pivot '!O$12</f>
        <v>0.12560516428201468</v>
      </c>
    </row>
    <row r="7" spans="1:15" x14ac:dyDescent="0.25">
      <c r="A7" t="s">
        <v>15</v>
      </c>
      <c r="B7" s="7">
        <f>'Website Output Pivot '!B9/'Website Output Pivot '!B$12</f>
        <v>6.4096616789850486E-2</v>
      </c>
      <c r="C7" s="7">
        <f>'Website Output Pivot '!C9/'Website Output Pivot '!C$12</f>
        <v>5.8894621271733123E-2</v>
      </c>
      <c r="D7" s="7">
        <f>'Website Output Pivot '!D9/'Website Output Pivot '!D$12</f>
        <v>9.2542688565017961E-2</v>
      </c>
      <c r="E7" s="7">
        <f>'Website Output Pivot '!E9/'Website Output Pivot '!E$12</f>
        <v>7.959236204082186E-2</v>
      </c>
      <c r="F7" s="7">
        <f>'Website Output Pivot '!F9/'Website Output Pivot '!F$12</f>
        <v>0.14623129521623487</v>
      </c>
      <c r="G7" s="7">
        <f>'Website Output Pivot '!G9/'Website Output Pivot '!G$12</f>
        <v>6.5426884824538761E-2</v>
      </c>
      <c r="H7" s="7">
        <f>'Website Output Pivot '!H9/'Website Output Pivot '!H$12</f>
        <v>4.5432210986236225E-2</v>
      </c>
      <c r="I7" s="7">
        <f>'Website Output Pivot '!I9/'Website Output Pivot '!I$12</f>
        <v>5.3506362153119075E-2</v>
      </c>
      <c r="J7" s="7">
        <f>'Website Output Pivot '!J9/'Website Output Pivot '!J$12</f>
        <v>8.0708284105976108E-2</v>
      </c>
      <c r="K7" s="7">
        <f>'Website Output Pivot '!K9/'Website Output Pivot '!K$12</f>
        <v>6.2298878137708256E-2</v>
      </c>
      <c r="L7" s="7">
        <f>'Website Output Pivot '!L9/'Website Output Pivot '!L$12</f>
        <v>4.5161527001917889E-2</v>
      </c>
      <c r="M7" s="7">
        <f>'Website Output Pivot '!M9/'Website Output Pivot '!M$12</f>
        <v>8.3390760477216247E-2</v>
      </c>
      <c r="N7" s="7">
        <f>'Website Output Pivot '!N9/'Website Output Pivot '!N$12</f>
        <v>6.4850244007467653E-2</v>
      </c>
      <c r="O7" s="7">
        <f>'Website Output Pivot '!O9/'Website Output Pivot '!O$12</f>
        <v>6.5602691156519718E-2</v>
      </c>
    </row>
    <row r="8" spans="1:15" x14ac:dyDescent="0.25">
      <c r="A8" t="s">
        <v>17</v>
      </c>
      <c r="B8" s="7">
        <f>'Website Output Pivot '!B10/'Website Output Pivot '!B$12</f>
        <v>0.21100230876112311</v>
      </c>
      <c r="C8" s="7">
        <f>'Website Output Pivot '!C10/'Website Output Pivot '!C$12</f>
        <v>0.21722722855674836</v>
      </c>
      <c r="D8" s="7">
        <f>'Website Output Pivot '!D10/'Website Output Pivot '!D$12</f>
        <v>0.10153802667897148</v>
      </c>
      <c r="E8" s="7">
        <f>'Website Output Pivot '!E10/'Website Output Pivot '!E$12</f>
        <v>0.18630051996103214</v>
      </c>
      <c r="F8" s="7">
        <f>'Website Output Pivot '!F10/'Website Output Pivot '!F$12</f>
        <v>0.17250195959596634</v>
      </c>
      <c r="G8" s="7">
        <f>'Website Output Pivot '!G10/'Website Output Pivot '!G$12</f>
        <v>0.18122404245915832</v>
      </c>
      <c r="H8" s="7">
        <f>'Website Output Pivot '!H10/'Website Output Pivot '!H$12</f>
        <v>0.28144500236431358</v>
      </c>
      <c r="I8" s="7">
        <f>'Website Output Pivot '!I10/'Website Output Pivot '!I$12</f>
        <v>0.16929190807751301</v>
      </c>
      <c r="J8" s="7">
        <f>'Website Output Pivot '!J10/'Website Output Pivot '!J$12</f>
        <v>0.16282675390178805</v>
      </c>
      <c r="K8" s="7">
        <f>'Website Output Pivot '!K10/'Website Output Pivot '!K$12</f>
        <v>0.2159777235313157</v>
      </c>
      <c r="L8" s="7">
        <f>'Website Output Pivot '!L10/'Website Output Pivot '!L$12</f>
        <v>0.30275384051516752</v>
      </c>
      <c r="M8" s="7">
        <f>'Website Output Pivot '!M10/'Website Output Pivot '!M$12</f>
        <v>0.26539709781869186</v>
      </c>
      <c r="N8" s="7">
        <f>'Website Output Pivot '!N10/'Website Output Pivot '!N$12</f>
        <v>0.17526667611685656</v>
      </c>
      <c r="O8" s="7">
        <f>'Website Output Pivot '!O10/'Website Output Pivot '!O$12</f>
        <v>0.13866416325140696</v>
      </c>
    </row>
    <row r="9" spans="1:15" x14ac:dyDescent="0.25">
      <c r="A9" t="s">
        <v>18</v>
      </c>
      <c r="B9" s="7">
        <f>'Website Output Pivot '!B11/'Website Output Pivot '!B$12</f>
        <v>0.19864054503968512</v>
      </c>
      <c r="C9" s="7">
        <f>'Website Output Pivot '!C11/'Website Output Pivot '!C$12</f>
        <v>0.1983735929697735</v>
      </c>
      <c r="D9" s="7">
        <f>'Website Output Pivot '!D11/'Website Output Pivot '!D$12</f>
        <v>0.26855972323463773</v>
      </c>
      <c r="E9" s="7">
        <f>'Website Output Pivot '!E11/'Website Output Pivot '!E$12</f>
        <v>0.1858409266297604</v>
      </c>
      <c r="F9" s="7">
        <f>'Website Output Pivot '!F11/'Website Output Pivot '!F$12</f>
        <v>0.19571218496032478</v>
      </c>
      <c r="G9" s="7">
        <f>'Website Output Pivot '!G11/'Website Output Pivot '!G$12</f>
        <v>0.19617340994436502</v>
      </c>
      <c r="H9" s="7">
        <f>'Website Output Pivot '!H11/'Website Output Pivot '!H$12</f>
        <v>0.2405536221147638</v>
      </c>
      <c r="I9" s="7">
        <f>'Website Output Pivot '!I11/'Website Output Pivot '!I$12</f>
        <v>0.11491294556008327</v>
      </c>
      <c r="J9" s="7">
        <f>'Website Output Pivot '!J11/'Website Output Pivot '!J$12</f>
        <v>0.17228186213112739</v>
      </c>
      <c r="K9" s="7">
        <f>'Website Output Pivot '!K11/'Website Output Pivot '!K$12</f>
        <v>0.24485860914403335</v>
      </c>
      <c r="L9" s="7">
        <f>'Website Output Pivot '!L11/'Website Output Pivot '!L$12</f>
        <v>0.22962876963742504</v>
      </c>
      <c r="M9" s="7">
        <f>'Website Output Pivot '!M11/'Website Output Pivot '!M$12</f>
        <v>0.15076894655231518</v>
      </c>
      <c r="N9" s="7">
        <f>'Website Output Pivot '!N11/'Website Output Pivot '!N$12</f>
        <v>0.23776852241633803</v>
      </c>
      <c r="O9" s="7">
        <f>'Website Output Pivot '!O11/'Website Output Pivot '!O$12</f>
        <v>0.25077597272013596</v>
      </c>
    </row>
    <row r="11" spans="1:15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6" spans="1:15" x14ac:dyDescent="0.25">
      <c r="J16" s="6"/>
    </row>
    <row r="17" spans="10:10" x14ac:dyDescent="0.25">
      <c r="J17" s="6"/>
    </row>
    <row r="18" spans="10:10" x14ac:dyDescent="0.25">
      <c r="J18" s="6"/>
    </row>
    <row r="19" spans="10:10" x14ac:dyDescent="0.25">
      <c r="J19" s="6"/>
    </row>
    <row r="20" spans="10:10" x14ac:dyDescent="0.25">
      <c r="J20" s="6"/>
    </row>
    <row r="21" spans="10:10" x14ac:dyDescent="0.25">
      <c r="J21" s="6"/>
    </row>
    <row r="22" spans="10:10" x14ac:dyDescent="0.25">
      <c r="J22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B0ED3-745B-4603-A9FE-11EEA3D94E7E}">
  <dimension ref="A1:O15"/>
  <sheetViews>
    <sheetView workbookViewId="0">
      <selection activeCell="B14" sqref="B14:B15"/>
    </sheetView>
  </sheetViews>
  <sheetFormatPr defaultRowHeight="13.8" x14ac:dyDescent="0.25"/>
  <cols>
    <col min="1" max="1" width="19.19921875" customWidth="1"/>
  </cols>
  <sheetData>
    <row r="1" spans="1:15" x14ac:dyDescent="0.25">
      <c r="A1" t="s">
        <v>19</v>
      </c>
    </row>
    <row r="3" spans="1:15" x14ac:dyDescent="0.25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6</v>
      </c>
      <c r="H3" t="s">
        <v>5</v>
      </c>
      <c r="I3" t="s">
        <v>20</v>
      </c>
      <c r="J3" t="s">
        <v>7</v>
      </c>
      <c r="K3" t="s">
        <v>8</v>
      </c>
      <c r="L3" t="s">
        <v>9</v>
      </c>
      <c r="M3" t="s">
        <v>10</v>
      </c>
      <c r="N3" t="s">
        <v>11</v>
      </c>
      <c r="O3" t="s">
        <v>21</v>
      </c>
    </row>
    <row r="4" spans="1:15" x14ac:dyDescent="0.25">
      <c r="A4" t="s">
        <v>12</v>
      </c>
      <c r="B4" s="1">
        <f>(('Website Output Pivot '!B18/'Website Output Pivot '!B5)^(1/5)-1)</f>
        <v>3.62699156007813E-2</v>
      </c>
      <c r="C4" s="1">
        <f>(('Website Output Pivot '!C18/'Website Output Pivot '!C5)^(1/5)-1)</f>
        <v>4.1041617595626745E-2</v>
      </c>
      <c r="D4" s="1">
        <f>(('Website Output Pivot '!D18/'Website Output Pivot '!D5)^(1/5)-1)</f>
        <v>-2.0477935778374534E-2</v>
      </c>
      <c r="E4" s="1">
        <f>(('Website Output Pivot '!E18/'Website Output Pivot '!E5)^(1/5)-1)</f>
        <v>-8.5843884110777813E-3</v>
      </c>
      <c r="F4" s="1">
        <f>(('Website Output Pivot '!F18/'Website Output Pivot '!F5)^(1/5)-1)</f>
        <v>2.9734959531898086E-2</v>
      </c>
      <c r="G4" s="1">
        <f>(('Website Output Pivot '!G18/'Website Output Pivot '!G5)^(1/5)-1)</f>
        <v>3.1487465840351891E-2</v>
      </c>
      <c r="H4" s="1">
        <f>(('Website Output Pivot '!H18/'Website Output Pivot '!H5)^(1/5)-1)</f>
        <v>6.4357008591651388E-2</v>
      </c>
      <c r="I4" s="1">
        <f>(('Website Output Pivot '!I18/'Website Output Pivot '!I5)^(1/5)-1)</f>
        <v>4.0156907845598111E-2</v>
      </c>
      <c r="J4" s="1">
        <f>(('Website Output Pivot '!J18/'Website Output Pivot '!J5)^(1/5)-1)</f>
        <v>2.3793561498758109E-2</v>
      </c>
      <c r="K4" s="1">
        <f>(('Website Output Pivot '!K18/'Website Output Pivot '!K5)^(1/5)-1)</f>
        <v>5.5124254859085342E-2</v>
      </c>
      <c r="L4" s="1">
        <f>(('Website Output Pivot '!L18/'Website Output Pivot '!L5)^(1/5)-1)</f>
        <v>4.1757287516771324E-2</v>
      </c>
      <c r="M4" s="1">
        <f>(('Website Output Pivot '!M18/'Website Output Pivot '!M5)^(1/5)-1)</f>
        <v>4.4331927626472867E-2</v>
      </c>
      <c r="N4" s="1">
        <f>(('Website Output Pivot '!N18/'Website Output Pivot '!N5)^(1/5)-1)</f>
        <v>4.9656506500372899E-2</v>
      </c>
      <c r="O4" s="1">
        <f>(('Website Output Pivot '!O18/'Website Output Pivot '!O5)^(1/5)-1)</f>
        <v>1.8138945762485426E-2</v>
      </c>
    </row>
    <row r="5" spans="1:15" x14ac:dyDescent="0.25">
      <c r="A5" t="s">
        <v>13</v>
      </c>
      <c r="B5" s="1">
        <f>(('Website Output Pivot '!B19/'Website Output Pivot '!B6)^(1/5)-1)</f>
        <v>2.5310404297473665E-2</v>
      </c>
      <c r="C5" s="1">
        <f>(('Website Output Pivot '!C19/'Website Output Pivot '!C6)^(1/5)-1)</f>
        <v>2.6327429350950782E-2</v>
      </c>
      <c r="D5" s="1">
        <f>(('Website Output Pivot '!D19/'Website Output Pivot '!D6)^(1/5)-1)</f>
        <v>-2.0109443531484139E-3</v>
      </c>
      <c r="E5" s="1">
        <f>(('Website Output Pivot '!E19/'Website Output Pivot '!E6)^(1/5)-1)</f>
        <v>6.2435045181157278E-3</v>
      </c>
      <c r="F5" s="1">
        <f>(('Website Output Pivot '!F19/'Website Output Pivot '!F6)^(1/5)-1)</f>
        <v>5.266964238142835E-2</v>
      </c>
      <c r="G5" s="1">
        <f>(('Website Output Pivot '!G19/'Website Output Pivot '!G6)^(1/5)-1)</f>
        <v>1.7742896310732226E-2</v>
      </c>
      <c r="H5" s="1">
        <f>(('Website Output Pivot '!H19/'Website Output Pivot '!H6)^(1/5)-1)</f>
        <v>2.0468230817034083E-2</v>
      </c>
      <c r="I5" s="1">
        <f>(('Website Output Pivot '!I19/'Website Output Pivot '!I6)^(1/5)-1)</f>
        <v>3.0628536336582801E-2</v>
      </c>
      <c r="J5" s="1">
        <f>(('Website Output Pivot '!J19/'Website Output Pivot '!J6)^(1/5)-1)</f>
        <v>3.2799590319869454E-2</v>
      </c>
      <c r="K5" s="1">
        <f>(('Website Output Pivot '!K19/'Website Output Pivot '!K6)^(1/5)-1)</f>
        <v>3.3413596093345488E-2</v>
      </c>
      <c r="L5" s="1">
        <f>(('Website Output Pivot '!L19/'Website Output Pivot '!L6)^(1/5)-1)</f>
        <v>2.3951772293324902E-2</v>
      </c>
      <c r="M5" s="1">
        <f>(('Website Output Pivot '!M19/'Website Output Pivot '!M6)^(1/5)-1)</f>
        <v>2.2247363185372571E-2</v>
      </c>
      <c r="N5" s="1">
        <f>(('Website Output Pivot '!N19/'Website Output Pivot '!N6)^(1/5)-1)</f>
        <v>2.2940871395066065E-2</v>
      </c>
      <c r="O5" s="1">
        <f>(('Website Output Pivot '!O19/'Website Output Pivot '!O6)^(1/5)-1)</f>
        <v>1.7602929822213342E-2</v>
      </c>
    </row>
    <row r="6" spans="1:15" x14ac:dyDescent="0.25">
      <c r="A6" t="s">
        <v>14</v>
      </c>
      <c r="B6" s="1">
        <f>(('Website Output Pivot '!B20/'Website Output Pivot '!B7)^(1/5)-1)</f>
        <v>2.5326762447591689E-2</v>
      </c>
      <c r="C6" s="1">
        <f>(('Website Output Pivot '!C20/'Website Output Pivot '!C7)^(1/5)-1)</f>
        <v>1.9296337933483398E-2</v>
      </c>
      <c r="D6" s="1">
        <f>(('Website Output Pivot '!D20/'Website Output Pivot '!D7)^(1/5)-1)</f>
        <v>1.5869245462197368E-2</v>
      </c>
      <c r="E6" s="1">
        <f>(('Website Output Pivot '!E20/'Website Output Pivot '!E7)^(1/5)-1)</f>
        <v>4.9636922586122401E-2</v>
      </c>
      <c r="F6" s="1">
        <f>(('Website Output Pivot '!F20/'Website Output Pivot '!F7)^(1/5)-1)</f>
        <v>6.1849941951897636E-2</v>
      </c>
      <c r="G6" s="1">
        <f>(('Website Output Pivot '!G20/'Website Output Pivot '!G7)^(1/5)-1)</f>
        <v>6.2820081102508141E-3</v>
      </c>
      <c r="H6" s="1">
        <f>(('Website Output Pivot '!H20/'Website Output Pivot '!H7)^(1/5)-1)</f>
        <v>5.2352260729744637E-2</v>
      </c>
      <c r="I6" s="1">
        <f>(('Website Output Pivot '!I20/'Website Output Pivot '!I7)^(1/5)-1)</f>
        <v>-2.0070428444449728E-3</v>
      </c>
      <c r="J6" s="1">
        <f>(('Website Output Pivot '!J20/'Website Output Pivot '!J7)^(1/5)-1)</f>
        <v>2.7775854155915658E-2</v>
      </c>
      <c r="K6" s="1">
        <f>(('Website Output Pivot '!K20/'Website Output Pivot '!K7)^(1/5)-1)</f>
        <v>8.2919031899926221E-3</v>
      </c>
      <c r="L6" s="1">
        <f>(('Website Output Pivot '!L20/'Website Output Pivot '!L7)^(1/5)-1)</f>
        <v>2.2046326275131367E-3</v>
      </c>
      <c r="M6" s="1">
        <f>(('Website Output Pivot '!M20/'Website Output Pivot '!M7)^(1/5)-1)</f>
        <v>2.5303550824673726E-2</v>
      </c>
      <c r="N6" s="1">
        <f>(('Website Output Pivot '!N20/'Website Output Pivot '!N7)^(1/5)-1)</f>
        <v>1.9893400218323976E-2</v>
      </c>
      <c r="O6" s="1">
        <f>(('Website Output Pivot '!O20/'Website Output Pivot '!O7)^(1/5)-1)</f>
        <v>2.1967982542916875E-2</v>
      </c>
    </row>
    <row r="7" spans="1:15" x14ac:dyDescent="0.25">
      <c r="A7" t="s">
        <v>16</v>
      </c>
      <c r="B7" s="1">
        <f>(('Website Output Pivot '!B21/'Website Output Pivot '!B8)^(1/5)-1)</f>
        <v>1.8887146457119197E-2</v>
      </c>
      <c r="C7" s="1">
        <f>(('Website Output Pivot '!C21/'Website Output Pivot '!C8)^(1/5)-1)</f>
        <v>2.2277333503912145E-2</v>
      </c>
      <c r="D7" s="1">
        <f>(('Website Output Pivot '!D21/'Website Output Pivot '!D8)^(1/5)-1)</f>
        <v>5.0999686268694555E-2</v>
      </c>
      <c r="E7" s="1">
        <f>(('Website Output Pivot '!E21/'Website Output Pivot '!E8)^(1/5)-1)</f>
        <v>-2.3760957650086345E-3</v>
      </c>
      <c r="F7" s="1">
        <f>(('Website Output Pivot '!F21/'Website Output Pivot '!F8)^(1/5)-1)</f>
        <v>-5.1926669937974124E-2</v>
      </c>
      <c r="G7" s="1">
        <f>(('Website Output Pivot '!G21/'Website Output Pivot '!G8)^(1/5)-1)</f>
        <v>3.6190553891226607E-2</v>
      </c>
      <c r="H7" s="1">
        <f>(('Website Output Pivot '!H21/'Website Output Pivot '!H8)^(1/5)-1)</f>
        <v>4.4568740072117308E-3</v>
      </c>
      <c r="I7" s="1">
        <f>(('Website Output Pivot '!I21/'Website Output Pivot '!I8)^(1/5)-1)</f>
        <v>2.583899654675359E-2</v>
      </c>
      <c r="J7" s="1">
        <f>(('Website Output Pivot '!J21/'Website Output Pivot '!J8)^(1/5)-1)</f>
        <v>2.6274306086966126E-2</v>
      </c>
      <c r="K7" s="1">
        <f>(('Website Output Pivot '!K21/'Website Output Pivot '!K8)^(1/5)-1)</f>
        <v>1.9169658761361674E-2</v>
      </c>
      <c r="L7" s="1">
        <f>(('Website Output Pivot '!L21/'Website Output Pivot '!L8)^(1/5)-1)</f>
        <v>1.201128642435445E-2</v>
      </c>
      <c r="M7" s="1">
        <f>(('Website Output Pivot '!M21/'Website Output Pivot '!M8)^(1/5)-1)</f>
        <v>1.4145106451796341E-2</v>
      </c>
      <c r="N7" s="1">
        <f>(('Website Output Pivot '!N21/'Website Output Pivot '!N8)^(1/5)-1)</f>
        <v>3.6942975550716017E-2</v>
      </c>
      <c r="O7" s="1">
        <f>(('Website Output Pivot '!O21/'Website Output Pivot '!O8)^(1/5)-1)</f>
        <v>2.7307703191775889E-2</v>
      </c>
    </row>
    <row r="8" spans="1:15" x14ac:dyDescent="0.25">
      <c r="A8" t="s">
        <v>15</v>
      </c>
      <c r="B8" s="1">
        <f>(('Website Output Pivot '!B22/'Website Output Pivot '!B9)^(1/5)-1)</f>
        <v>1.3191835084172654E-2</v>
      </c>
      <c r="C8" s="1">
        <f>(('Website Output Pivot '!C22/'Website Output Pivot '!C9)^(1/5)-1)</f>
        <v>1.1784651755094133E-2</v>
      </c>
      <c r="D8" s="1">
        <f>(('Website Output Pivot '!D22/'Website Output Pivot '!D9)^(1/5)-1)</f>
        <v>-6.543660502943871E-2</v>
      </c>
      <c r="E8" s="1">
        <f>(('Website Output Pivot '!E22/'Website Output Pivot '!E9)^(1/5)-1)</f>
        <v>4.3215997501143688E-2</v>
      </c>
      <c r="F8" s="1">
        <f>(('Website Output Pivot '!F22/'Website Output Pivot '!F9)^(1/5)-1)</f>
        <v>1.0710651248818204E-2</v>
      </c>
      <c r="G8" s="1">
        <f>(('Website Output Pivot '!G22/'Website Output Pivot '!G9)^(1/5)-1)</f>
        <v>-1.1005011258735653E-4</v>
      </c>
      <c r="H8" s="1">
        <f>(('Website Output Pivot '!H22/'Website Output Pivot '!H9)^(1/5)-1)</f>
        <v>1.0320479792012449E-2</v>
      </c>
      <c r="I8" s="1">
        <f>(('Website Output Pivot '!I22/'Website Output Pivot '!I9)^(1/5)-1)</f>
        <v>-2.5676495183641901E-3</v>
      </c>
      <c r="J8" s="1">
        <f>(('Website Output Pivot '!J22/'Website Output Pivot '!J9)^(1/5)-1)</f>
        <v>3.0121977798611699E-2</v>
      </c>
      <c r="K8" s="1">
        <f>(('Website Output Pivot '!K22/'Website Output Pivot '!K9)^(1/5)-1)</f>
        <v>2.9046675648569664E-2</v>
      </c>
      <c r="L8" s="1">
        <f>(('Website Output Pivot '!L22/'Website Output Pivot '!L9)^(1/5)-1)</f>
        <v>5.7297006276320062E-3</v>
      </c>
      <c r="M8" s="1">
        <f>(('Website Output Pivot '!M22/'Website Output Pivot '!M9)^(1/5)-1)</f>
        <v>2.1652646456209013E-2</v>
      </c>
      <c r="N8" s="1">
        <f>(('Website Output Pivot '!N22/'Website Output Pivot '!N9)^(1/5)-1)</f>
        <v>1.5612255984651657E-2</v>
      </c>
      <c r="O8" s="1">
        <f>(('Website Output Pivot '!O22/'Website Output Pivot '!O9)^(1/5)-1)</f>
        <v>7.8733630084737438E-3</v>
      </c>
    </row>
    <row r="9" spans="1:15" x14ac:dyDescent="0.25">
      <c r="A9" t="s">
        <v>17</v>
      </c>
      <c r="B9" s="1">
        <f>(('Website Output Pivot '!B23/'Website Output Pivot '!B10)^(1/5)-1)</f>
        <v>6.8151593035559177E-3</v>
      </c>
      <c r="C9" s="1">
        <f>(('Website Output Pivot '!C23/'Website Output Pivot '!C10)^(1/5)-1)</f>
        <v>8.4932270811233224E-3</v>
      </c>
      <c r="D9" s="1">
        <f>(('Website Output Pivot '!D23/'Website Output Pivot '!D10)^(1/5)-1)</f>
        <v>3.3423207408654676E-2</v>
      </c>
      <c r="E9" s="1">
        <f>(('Website Output Pivot '!E23/'Website Output Pivot '!E10)^(1/5)-1)</f>
        <v>-8.7938994512153368E-3</v>
      </c>
      <c r="F9" s="1">
        <f>(('Website Output Pivot '!F23/'Website Output Pivot '!F10)^(1/5)-1)</f>
        <v>-2.0071801156620328E-2</v>
      </c>
      <c r="G9" s="1">
        <f>(('Website Output Pivot '!G23/'Website Output Pivot '!G10)^(1/5)-1)</f>
        <v>1.8152005450247088E-3</v>
      </c>
      <c r="H9" s="1">
        <f>(('Website Output Pivot '!H23/'Website Output Pivot '!H10)^(1/5)-1)</f>
        <v>8.6515909236462019E-3</v>
      </c>
      <c r="I9" s="1">
        <f>(('Website Output Pivot '!I23/'Website Output Pivot '!I10)^(1/5)-1)</f>
        <v>5.8912055877748948E-3</v>
      </c>
      <c r="J9" s="1">
        <f>(('Website Output Pivot '!J23/'Website Output Pivot '!J10)^(1/5)-1)</f>
        <v>5.079796413306692E-3</v>
      </c>
      <c r="K9" s="1">
        <f>(('Website Output Pivot '!K23/'Website Output Pivot '!K10)^(1/5)-1)</f>
        <v>4.0782727934665086E-3</v>
      </c>
      <c r="L9" s="1">
        <f>(('Website Output Pivot '!L23/'Website Output Pivot '!L10)^(1/5)-1)</f>
        <v>1.5751938189284553E-2</v>
      </c>
      <c r="M9" s="1">
        <f>(('Website Output Pivot '!M23/'Website Output Pivot '!M10)^(1/5)-1)</f>
        <v>1.6381252760271581E-2</v>
      </c>
      <c r="N9" s="1">
        <f>(('Website Output Pivot '!N23/'Website Output Pivot '!N10)^(1/5)-1)</f>
        <v>-9.0178799061555459E-3</v>
      </c>
      <c r="O9" s="1">
        <f>(('Website Output Pivot '!O23/'Website Output Pivot '!O10)^(1/5)-1)</f>
        <v>9.3641377400308645E-3</v>
      </c>
    </row>
    <row r="10" spans="1:15" x14ac:dyDescent="0.25">
      <c r="A10" t="s">
        <v>18</v>
      </c>
      <c r="B10" s="1">
        <f>(('Website Output Pivot '!B24/'Website Output Pivot '!B11)^(1/5)-1)</f>
        <v>1.1976177566585866E-2</v>
      </c>
      <c r="C10" s="1">
        <f>(('Website Output Pivot '!C24/'Website Output Pivot '!C11)^(1/5)-1)</f>
        <v>1.2250511779568596E-2</v>
      </c>
      <c r="D10" s="1">
        <f>(('Website Output Pivot '!D24/'Website Output Pivot '!D11)^(1/5)-1)</f>
        <v>4.3021567583625409E-2</v>
      </c>
      <c r="E10" s="1">
        <f>(('Website Output Pivot '!E24/'Website Output Pivot '!E11)^(1/5)-1)</f>
        <v>-2.9411853817443712E-3</v>
      </c>
      <c r="F10" s="1">
        <f>(('Website Output Pivot '!F24/'Website Output Pivot '!F11)^(1/5)-1)</f>
        <v>1.1607860149063676E-2</v>
      </c>
      <c r="G10" s="1">
        <f>(('Website Output Pivot '!G24/'Website Output Pivot '!G11)^(1/5)-1)</f>
        <v>5.8733877217729269E-3</v>
      </c>
      <c r="H10" s="1">
        <f>(('Website Output Pivot '!H24/'Website Output Pivot '!H11)^(1/5)-1)</f>
        <v>1.4597298650984358E-2</v>
      </c>
      <c r="I10" s="1">
        <f>(('Website Output Pivot '!I24/'Website Output Pivot '!I11)^(1/5)-1)</f>
        <v>2.0620593125708631E-4</v>
      </c>
      <c r="J10" s="1">
        <f>(('Website Output Pivot '!J24/'Website Output Pivot '!J11)^(1/5)-1)</f>
        <v>1.1245829484795022E-2</v>
      </c>
      <c r="K10" s="1">
        <f>(('Website Output Pivot '!K24/'Website Output Pivot '!K11)^(1/5)-1)</f>
        <v>2.7169359542995375E-2</v>
      </c>
      <c r="L10" s="1">
        <f>(('Website Output Pivot '!L24/'Website Output Pivot '!L11)^(1/5)-1)</f>
        <v>1.6813856870354638E-2</v>
      </c>
      <c r="M10" s="1">
        <f>(('Website Output Pivot '!M24/'Website Output Pivot '!M11)^(1/5)-1)</f>
        <v>-2.826637286270528E-3</v>
      </c>
      <c r="N10" s="1">
        <f>(('Website Output Pivot '!N24/'Website Output Pivot '!N11)^(1/5)-1)</f>
        <v>1.4871554154985089E-2</v>
      </c>
      <c r="O10" s="1">
        <f>(('Website Output Pivot '!O24/'Website Output Pivot '!O11)^(1/5)-1)</f>
        <v>5.0115707327904602E-3</v>
      </c>
    </row>
    <row r="11" spans="1:15" x14ac:dyDescent="0.25">
      <c r="A11" t="s">
        <v>22</v>
      </c>
      <c r="B11" s="1">
        <f>(('Website Output Pivot '!B25/'Website Output Pivot '!B12)^(1/5)-1)</f>
        <v>1.7610122034170006E-2</v>
      </c>
      <c r="C11" s="1">
        <f>(('Website Output Pivot '!C25/'Website Output Pivot '!C12)^(1/5)-1)</f>
        <v>1.7926860258207222E-2</v>
      </c>
      <c r="D11" s="1">
        <f>(('Website Output Pivot '!D25/'Website Output Pivot '!D12)^(1/5)-1)</f>
        <v>1.9048650312553761E-2</v>
      </c>
      <c r="E11" s="1">
        <f>(('Website Output Pivot '!E25/'Website Output Pivot '!E12)^(1/5)-1)</f>
        <v>1.6875459329989351E-2</v>
      </c>
      <c r="F11" s="1">
        <f>(('Website Output Pivot '!F25/'Website Output Pivot '!F12)^(1/5)-1)</f>
        <v>1.0098644075861696E-2</v>
      </c>
      <c r="G11" s="1">
        <f>(('Website Output Pivot '!G25/'Website Output Pivot '!G12)^(1/5)-1)</f>
        <v>1.4077542954324285E-2</v>
      </c>
      <c r="H11" s="1">
        <f>(('Website Output Pivot '!H25/'Website Output Pivot '!H12)^(1/5)-1)</f>
        <v>2.1615172109128E-2</v>
      </c>
      <c r="I11" s="1">
        <f>(('Website Output Pivot '!I25/'Website Output Pivot '!I12)^(1/5)-1)</f>
        <v>1.7741744688139161E-2</v>
      </c>
      <c r="J11" s="1">
        <f>(('Website Output Pivot '!J25/'Website Output Pivot '!J12)^(1/5)-1)</f>
        <v>2.2135086547386162E-2</v>
      </c>
      <c r="K11" s="1">
        <f>(('Website Output Pivot '!K25/'Website Output Pivot '!K12)^(1/5)-1)</f>
        <v>2.1574361842398027E-2</v>
      </c>
      <c r="L11" s="1">
        <f>(('Website Output Pivot '!L25/'Website Output Pivot '!L12)^(1/5)-1)</f>
        <v>1.585816260393158E-2</v>
      </c>
      <c r="M11" s="1">
        <f>(('Website Output Pivot '!M25/'Website Output Pivot '!M12)^(1/5)-1)</f>
        <v>1.7106810886244661E-2</v>
      </c>
      <c r="N11" s="1">
        <f>(('Website Output Pivot '!N25/'Website Output Pivot '!N12)^(1/5)-1)</f>
        <v>1.6861724232762221E-2</v>
      </c>
      <c r="O11" s="1">
        <f>(('Website Output Pivot '!O25/'Website Output Pivot '!O12)^(1/5)-1)</f>
        <v>1.4948169213472973E-2</v>
      </c>
    </row>
    <row r="14" spans="1:15" x14ac:dyDescent="0.25">
      <c r="B14" s="1"/>
    </row>
    <row r="15" spans="1:15" x14ac:dyDescent="0.25">
      <c r="B15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C2674-0C9D-46A1-B2CE-298BA555E03F}">
  <dimension ref="A1:C16"/>
  <sheetViews>
    <sheetView tabSelected="1" workbookViewId="0">
      <selection activeCell="A2" sqref="A2:C4"/>
    </sheetView>
  </sheetViews>
  <sheetFormatPr defaultRowHeight="13.8" x14ac:dyDescent="0.25"/>
  <cols>
    <col min="1" max="1" width="22.09765625" bestFit="1" customWidth="1"/>
    <col min="2" max="2" width="12.69921875" bestFit="1" customWidth="1"/>
    <col min="3" max="3" width="12.59765625" bestFit="1" customWidth="1"/>
  </cols>
  <sheetData>
    <row r="1" spans="1:3" x14ac:dyDescent="0.25">
      <c r="A1" t="s">
        <v>36</v>
      </c>
    </row>
    <row r="2" spans="1:3" x14ac:dyDescent="0.25">
      <c r="B2" s="8">
        <v>2025</v>
      </c>
      <c r="C2" s="8">
        <v>2030</v>
      </c>
    </row>
    <row r="3" spans="1:3" x14ac:dyDescent="0.25">
      <c r="A3" t="s">
        <v>0</v>
      </c>
      <c r="B3" s="9">
        <v>2606380</v>
      </c>
      <c r="C3" s="9">
        <v>2681800</v>
      </c>
    </row>
    <row r="4" spans="1:3" x14ac:dyDescent="0.25">
      <c r="A4" t="s">
        <v>1</v>
      </c>
      <c r="B4" s="9">
        <v>2228540</v>
      </c>
      <c r="C4" s="9">
        <v>2298080</v>
      </c>
    </row>
    <row r="5" spans="1:3" x14ac:dyDescent="0.25">
      <c r="A5" t="s">
        <v>2</v>
      </c>
      <c r="B5" s="9">
        <v>71350</v>
      </c>
      <c r="C5" s="9">
        <v>73130</v>
      </c>
    </row>
    <row r="6" spans="1:3" x14ac:dyDescent="0.25">
      <c r="A6" t="s">
        <v>3</v>
      </c>
      <c r="B6" s="9">
        <v>196510</v>
      </c>
      <c r="C6" s="9">
        <v>199750</v>
      </c>
    </row>
    <row r="7" spans="1:3" x14ac:dyDescent="0.25">
      <c r="A7" t="s">
        <v>4</v>
      </c>
      <c r="B7" s="9">
        <v>109980</v>
      </c>
      <c r="C7" s="9">
        <v>110840</v>
      </c>
    </row>
    <row r="8" spans="1:3" x14ac:dyDescent="0.25">
      <c r="A8" t="s">
        <v>6</v>
      </c>
      <c r="B8" s="9">
        <v>177330</v>
      </c>
      <c r="C8" s="9">
        <v>181270</v>
      </c>
    </row>
    <row r="9" spans="1:3" x14ac:dyDescent="0.25">
      <c r="A9" t="s">
        <v>5</v>
      </c>
      <c r="B9" s="9">
        <v>236290</v>
      </c>
      <c r="C9" s="9">
        <v>245050</v>
      </c>
    </row>
    <row r="10" spans="1:3" x14ac:dyDescent="0.25">
      <c r="A10" t="s">
        <v>20</v>
      </c>
      <c r="B10" s="9">
        <v>368120</v>
      </c>
      <c r="C10" s="9">
        <v>382900</v>
      </c>
    </row>
    <row r="11" spans="1:3" x14ac:dyDescent="0.25">
      <c r="A11" t="s">
        <v>7</v>
      </c>
      <c r="B11" s="9">
        <v>97230</v>
      </c>
      <c r="C11" s="9">
        <v>101490</v>
      </c>
    </row>
    <row r="12" spans="1:3" x14ac:dyDescent="0.25">
      <c r="A12" t="s">
        <v>8</v>
      </c>
      <c r="B12" s="9">
        <v>254620</v>
      </c>
      <c r="C12" s="9">
        <v>266580</v>
      </c>
    </row>
    <row r="13" spans="1:3" x14ac:dyDescent="0.25">
      <c r="A13" t="s">
        <v>9</v>
      </c>
      <c r="B13" s="9">
        <v>382440</v>
      </c>
      <c r="C13" s="9">
        <v>392100</v>
      </c>
    </row>
    <row r="14" spans="1:3" x14ac:dyDescent="0.25">
      <c r="A14" t="s">
        <v>10</v>
      </c>
      <c r="B14" s="9">
        <v>243530</v>
      </c>
      <c r="C14" s="9">
        <v>249730</v>
      </c>
    </row>
    <row r="15" spans="1:3" x14ac:dyDescent="0.25">
      <c r="A15" t="s">
        <v>11</v>
      </c>
      <c r="B15" s="9">
        <v>264760</v>
      </c>
      <c r="C15" s="9">
        <v>270550</v>
      </c>
    </row>
    <row r="16" spans="1:3" x14ac:dyDescent="0.25">
      <c r="A16" t="s">
        <v>21</v>
      </c>
      <c r="B16" s="9">
        <v>204240</v>
      </c>
      <c r="C16" s="9">
        <v>208400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E74F-CB86-4AAA-B0D7-5279EF1FEA20}">
  <dimension ref="A1:F34"/>
  <sheetViews>
    <sheetView workbookViewId="0">
      <selection activeCell="H17" sqref="H17"/>
    </sheetView>
  </sheetViews>
  <sheetFormatPr defaultRowHeight="13.8" x14ac:dyDescent="0.25"/>
  <cols>
    <col min="1" max="1" width="22.09765625" bestFit="1" customWidth="1"/>
    <col min="2" max="2" width="18.69921875" bestFit="1" customWidth="1"/>
    <col min="3" max="3" width="22.3984375" bestFit="1" customWidth="1"/>
    <col min="4" max="4" width="20.19921875" bestFit="1" customWidth="1"/>
    <col min="5" max="5" width="11" bestFit="1" customWidth="1"/>
  </cols>
  <sheetData>
    <row r="1" spans="1:6" x14ac:dyDescent="0.25">
      <c r="A1" t="s">
        <v>35</v>
      </c>
    </row>
    <row r="2" spans="1:6" x14ac:dyDescent="0.25">
      <c r="B2" t="s">
        <v>28</v>
      </c>
      <c r="C2" t="s">
        <v>29</v>
      </c>
      <c r="D2" t="s">
        <v>30</v>
      </c>
      <c r="E2" t="s">
        <v>31</v>
      </c>
      <c r="F2" t="s">
        <v>22</v>
      </c>
    </row>
    <row r="3" spans="1:6" x14ac:dyDescent="0.25">
      <c r="A3" t="s">
        <v>0</v>
      </c>
      <c r="B3" s="7">
        <v>1.8084934928017E-2</v>
      </c>
      <c r="C3" s="7">
        <v>1.3306109410820595E-2</v>
      </c>
      <c r="D3" s="7">
        <v>1.9621286691174831E-2</v>
      </c>
      <c r="E3" s="7">
        <v>1.7124796250325442E-2</v>
      </c>
      <c r="F3" s="7">
        <v>1.5807381279576749E-2</v>
      </c>
    </row>
    <row r="4" spans="1:6" x14ac:dyDescent="0.25">
      <c r="A4" t="s">
        <v>1</v>
      </c>
      <c r="B4" s="7">
        <v>1.833620940801681E-2</v>
      </c>
      <c r="C4" s="7">
        <v>1.3932750389456877E-2</v>
      </c>
      <c r="D4" s="7">
        <v>2.0221186684203418E-2</v>
      </c>
      <c r="E4" s="7">
        <v>1.7290717217497448E-2</v>
      </c>
      <c r="F4" s="7">
        <v>1.6306613881115914E-2</v>
      </c>
    </row>
    <row r="5" spans="1:6" x14ac:dyDescent="0.25">
      <c r="A5" t="s">
        <v>2</v>
      </c>
      <c r="B5" s="7">
        <v>2.0208288059253267E-2</v>
      </c>
      <c r="C5" s="7">
        <v>1.309269660908252E-2</v>
      </c>
      <c r="D5" s="7">
        <v>1.4291421706540164E-2</v>
      </c>
      <c r="E5" s="7">
        <v>1.6906243019425973E-2</v>
      </c>
      <c r="F5" s="7">
        <v>1.4576248519791639E-2</v>
      </c>
    </row>
    <row r="6" spans="1:6" x14ac:dyDescent="0.25">
      <c r="A6" t="s">
        <v>3</v>
      </c>
      <c r="B6" s="7">
        <v>1.7723854845042943E-2</v>
      </c>
      <c r="C6" s="7">
        <v>8.7570424502716859E-3</v>
      </c>
      <c r="D6" s="7">
        <v>1.8822870387096215E-2</v>
      </c>
      <c r="E6" s="7">
        <v>1.6927647657746216E-2</v>
      </c>
      <c r="F6" s="7">
        <v>1.3180143707296857E-2</v>
      </c>
    </row>
    <row r="7" spans="1:6" x14ac:dyDescent="0.25">
      <c r="A7" t="s">
        <v>4</v>
      </c>
      <c r="B7" s="7">
        <v>1.1814253164489546E-2</v>
      </c>
      <c r="C7" s="7">
        <v>9.9915456560794955E-3</v>
      </c>
      <c r="D7" s="7">
        <v>1.3271280372724414E-2</v>
      </c>
      <c r="E7" s="7">
        <v>1.2944125570160303E-2</v>
      </c>
      <c r="F7" s="7">
        <v>1.1275079905569576E-2</v>
      </c>
    </row>
    <row r="8" spans="1:6" x14ac:dyDescent="0.25">
      <c r="A8" t="s">
        <v>6</v>
      </c>
      <c r="B8" s="7">
        <v>1.6462251751309064E-2</v>
      </c>
      <c r="C8" s="7">
        <v>1.1793865367470669E-2</v>
      </c>
      <c r="D8" s="7">
        <v>1.965866405077819E-2</v>
      </c>
      <c r="E8" s="7">
        <v>1.5121853331448077E-2</v>
      </c>
      <c r="F8" s="7">
        <v>1.4380139767540705E-2</v>
      </c>
    </row>
    <row r="9" spans="1:6" x14ac:dyDescent="0.25">
      <c r="A9" t="s">
        <v>5</v>
      </c>
      <c r="B9" s="7">
        <v>2.008982485760543E-2</v>
      </c>
      <c r="C9" s="7">
        <v>1.4213534524925618E-2</v>
      </c>
      <c r="D9" s="7">
        <v>2.237814771408346E-2</v>
      </c>
      <c r="E9" s="7">
        <v>1.9822078928238989E-2</v>
      </c>
      <c r="F9" s="7">
        <v>1.7521077407151971E-2</v>
      </c>
    </row>
    <row r="10" spans="1:6" x14ac:dyDescent="0.25">
      <c r="A10" t="s">
        <v>20</v>
      </c>
      <c r="B10" s="7">
        <v>1.8687744166171982E-2</v>
      </c>
      <c r="C10" s="7">
        <v>1.633807926254191E-2</v>
      </c>
      <c r="D10" s="7">
        <v>2.2664310049751727E-2</v>
      </c>
      <c r="E10" s="7">
        <v>1.847964766046126E-2</v>
      </c>
      <c r="F10" s="7">
        <v>1.8417963082347125E-2</v>
      </c>
    </row>
    <row r="11" spans="1:6" x14ac:dyDescent="0.25">
      <c r="A11" t="s">
        <v>7</v>
      </c>
      <c r="B11" s="7">
        <v>2.2222415274624759E-2</v>
      </c>
      <c r="C11" s="7">
        <v>1.5594601873420844E-2</v>
      </c>
      <c r="D11" s="7">
        <v>2.4892164765511836E-2</v>
      </c>
      <c r="E11" s="7">
        <v>2.1531331557790238E-2</v>
      </c>
      <c r="F11" s="7">
        <v>1.8512956725925261E-2</v>
      </c>
    </row>
    <row r="12" spans="1:6" x14ac:dyDescent="0.25">
      <c r="A12" t="s">
        <v>8</v>
      </c>
      <c r="B12" s="7">
        <v>2.1448357796578874E-2</v>
      </c>
      <c r="C12" s="7">
        <v>1.7216024926384632E-2</v>
      </c>
      <c r="D12" s="7">
        <v>2.4745327923537858E-2</v>
      </c>
      <c r="E12" s="7">
        <v>2.0144101434715077E-2</v>
      </c>
      <c r="F12" s="7">
        <v>1.9598051947518829E-2</v>
      </c>
    </row>
    <row r="13" spans="1:6" x14ac:dyDescent="0.25">
      <c r="A13" t="s">
        <v>9</v>
      </c>
      <c r="B13" s="7">
        <v>1.6786327967887836E-2</v>
      </c>
      <c r="C13" s="7">
        <v>1.3987342480754254E-2</v>
      </c>
      <c r="D13" s="7">
        <v>1.664993663180768E-2</v>
      </c>
      <c r="E13" s="7">
        <v>1.5287825669264676E-2</v>
      </c>
      <c r="F13" s="7">
        <v>1.5113663490133041E-2</v>
      </c>
    </row>
    <row r="14" spans="1:6" x14ac:dyDescent="0.25">
      <c r="A14" t="s">
        <v>10</v>
      </c>
      <c r="B14" s="7">
        <v>1.6587100194956766E-2</v>
      </c>
      <c r="C14" s="7">
        <v>1.2654119060236772E-2</v>
      </c>
      <c r="D14" s="7">
        <v>1.8384206976670876E-2</v>
      </c>
      <c r="E14" s="7">
        <v>1.7724396327805522E-2</v>
      </c>
      <c r="F14" s="7">
        <v>1.498793832136211E-2</v>
      </c>
    </row>
    <row r="15" spans="1:6" x14ac:dyDescent="0.25">
      <c r="A15" t="s">
        <v>11</v>
      </c>
      <c r="B15" s="7">
        <v>1.6683803094607021E-2</v>
      </c>
      <c r="C15" s="7">
        <v>1.1971312221511848E-2</v>
      </c>
      <c r="D15" s="7">
        <v>1.8571654071010125E-2</v>
      </c>
      <c r="E15" s="7">
        <v>1.5013630771783679E-2</v>
      </c>
      <c r="F15" s="7">
        <v>1.439042367525948E-2</v>
      </c>
    </row>
    <row r="16" spans="1:6" x14ac:dyDescent="0.25">
      <c r="A16" t="s">
        <v>21</v>
      </c>
      <c r="B16" s="7">
        <v>1.7697925691939381E-2</v>
      </c>
      <c r="C16" s="7">
        <v>1.1144253741372383E-2</v>
      </c>
      <c r="D16" s="7">
        <v>1.7419262559233144E-2</v>
      </c>
      <c r="E16" s="7">
        <v>1.5910632582394616E-2</v>
      </c>
      <c r="F16" s="7">
        <v>1.3905232320638609E-2</v>
      </c>
    </row>
    <row r="19" spans="1:6" x14ac:dyDescent="0.25">
      <c r="A19" t="s">
        <v>34</v>
      </c>
    </row>
    <row r="20" spans="1:6" x14ac:dyDescent="0.25">
      <c r="B20" t="s">
        <v>28</v>
      </c>
      <c r="C20" t="s">
        <v>29</v>
      </c>
      <c r="D20" t="s">
        <v>30</v>
      </c>
      <c r="E20" t="s">
        <v>31</v>
      </c>
      <c r="F20" t="s">
        <v>22</v>
      </c>
    </row>
    <row r="21" spans="1:6" x14ac:dyDescent="0.25">
      <c r="A21" t="s">
        <v>0</v>
      </c>
      <c r="B21" s="9">
        <v>7140</v>
      </c>
      <c r="C21" s="9">
        <v>17000</v>
      </c>
      <c r="D21" s="9">
        <v>8300</v>
      </c>
      <c r="E21" s="9">
        <v>8750</v>
      </c>
      <c r="F21" s="9">
        <v>41200</v>
      </c>
    </row>
    <row r="22" spans="1:6" x14ac:dyDescent="0.25">
      <c r="A22" t="s">
        <v>1</v>
      </c>
      <c r="B22" s="9">
        <v>6410</v>
      </c>
      <c r="C22" s="9">
        <v>14940</v>
      </c>
      <c r="D22" s="9">
        <v>7260</v>
      </c>
      <c r="E22" s="9">
        <v>7740</v>
      </c>
      <c r="F22" s="9">
        <v>36340</v>
      </c>
    </row>
    <row r="23" spans="1:6" x14ac:dyDescent="0.25">
      <c r="A23" t="s">
        <v>2</v>
      </c>
      <c r="B23" s="9">
        <v>110</v>
      </c>
      <c r="C23" s="9">
        <v>560</v>
      </c>
      <c r="D23" s="9">
        <v>170</v>
      </c>
      <c r="E23" s="9">
        <v>190</v>
      </c>
      <c r="F23" s="9">
        <v>1040</v>
      </c>
    </row>
    <row r="24" spans="1:6" x14ac:dyDescent="0.25">
      <c r="A24" t="s">
        <v>3</v>
      </c>
      <c r="B24" s="9">
        <v>450</v>
      </c>
      <c r="C24" s="9">
        <v>880</v>
      </c>
      <c r="D24" s="9">
        <v>640</v>
      </c>
      <c r="E24" s="9">
        <v>620</v>
      </c>
      <c r="F24" s="9">
        <v>2590</v>
      </c>
    </row>
    <row r="25" spans="1:6" x14ac:dyDescent="0.25">
      <c r="A25" t="s">
        <v>4</v>
      </c>
      <c r="B25" s="9">
        <v>170</v>
      </c>
      <c r="C25" s="9">
        <v>620</v>
      </c>
      <c r="D25" s="9">
        <v>240</v>
      </c>
      <c r="E25" s="9">
        <v>200</v>
      </c>
      <c r="F25" s="9">
        <v>1240</v>
      </c>
    </row>
    <row r="26" spans="1:6" x14ac:dyDescent="0.25">
      <c r="A26" t="s">
        <v>5</v>
      </c>
      <c r="B26" s="9">
        <v>430</v>
      </c>
      <c r="C26" s="9">
        <v>1040</v>
      </c>
      <c r="D26" s="9">
        <v>550</v>
      </c>
      <c r="E26" s="9">
        <v>530</v>
      </c>
      <c r="F26" s="9">
        <v>2550</v>
      </c>
    </row>
    <row r="27" spans="1:6" x14ac:dyDescent="0.25">
      <c r="A27" t="s">
        <v>6</v>
      </c>
      <c r="B27" s="9">
        <v>780</v>
      </c>
      <c r="C27" s="9">
        <v>1630</v>
      </c>
      <c r="D27" s="9">
        <v>780</v>
      </c>
      <c r="E27" s="9">
        <v>950</v>
      </c>
      <c r="F27" s="9">
        <v>4140</v>
      </c>
    </row>
    <row r="28" spans="1:6" x14ac:dyDescent="0.25">
      <c r="A28" t="s">
        <v>32</v>
      </c>
      <c r="B28" s="9">
        <v>1410</v>
      </c>
      <c r="C28" s="9">
        <v>2420</v>
      </c>
      <c r="D28" s="9">
        <v>1510</v>
      </c>
      <c r="E28" s="9">
        <v>1440</v>
      </c>
      <c r="F28" s="9">
        <v>6780</v>
      </c>
    </row>
    <row r="29" spans="1:6" x14ac:dyDescent="0.25">
      <c r="A29" t="s">
        <v>7</v>
      </c>
      <c r="B29" s="9">
        <v>260</v>
      </c>
      <c r="C29" s="9">
        <v>890</v>
      </c>
      <c r="D29" s="9">
        <v>350</v>
      </c>
      <c r="E29" s="9">
        <v>310</v>
      </c>
      <c r="F29" s="9">
        <v>1800</v>
      </c>
    </row>
    <row r="30" spans="1:6" x14ac:dyDescent="0.25">
      <c r="A30" t="s">
        <v>8</v>
      </c>
      <c r="B30" s="9">
        <v>900</v>
      </c>
      <c r="C30" s="9">
        <v>2130</v>
      </c>
      <c r="D30" s="9">
        <v>960</v>
      </c>
      <c r="E30" s="9">
        <v>1010</v>
      </c>
      <c r="F30" s="9">
        <v>4990</v>
      </c>
    </row>
    <row r="31" spans="1:6" x14ac:dyDescent="0.25">
      <c r="A31" t="s">
        <v>9</v>
      </c>
      <c r="B31" s="9">
        <v>940</v>
      </c>
      <c r="C31" s="9">
        <v>2490</v>
      </c>
      <c r="D31" s="9">
        <v>990</v>
      </c>
      <c r="E31" s="9">
        <v>1360</v>
      </c>
      <c r="F31" s="9">
        <v>5780</v>
      </c>
    </row>
    <row r="32" spans="1:6" x14ac:dyDescent="0.25">
      <c r="A32" t="s">
        <v>10</v>
      </c>
      <c r="B32" s="9">
        <v>680</v>
      </c>
      <c r="C32" s="9">
        <v>1630</v>
      </c>
      <c r="D32" s="9">
        <v>650</v>
      </c>
      <c r="E32" s="9">
        <v>680</v>
      </c>
      <c r="F32" s="9">
        <v>3650</v>
      </c>
    </row>
    <row r="33" spans="1:6" x14ac:dyDescent="0.25">
      <c r="A33" t="s">
        <v>11</v>
      </c>
      <c r="B33" s="9">
        <v>590</v>
      </c>
      <c r="C33" s="9">
        <v>1530</v>
      </c>
      <c r="D33" s="9">
        <v>860</v>
      </c>
      <c r="E33" s="9">
        <v>830</v>
      </c>
      <c r="F33" s="9">
        <v>3810</v>
      </c>
    </row>
    <row r="34" spans="1:6" x14ac:dyDescent="0.25">
      <c r="A34" t="s">
        <v>33</v>
      </c>
      <c r="B34" s="9">
        <v>410</v>
      </c>
      <c r="C34" s="9">
        <v>1180</v>
      </c>
      <c r="D34" s="9">
        <v>620</v>
      </c>
      <c r="E34" s="9">
        <v>630</v>
      </c>
      <c r="F34" s="9">
        <v>2840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2ACD0-6FC6-4610-8505-79F4E2D71BA0}">
  <sheetPr>
    <tabColor rgb="FFC00000"/>
  </sheetPr>
  <dimension ref="A1:P25"/>
  <sheetViews>
    <sheetView workbookViewId="0">
      <selection activeCell="B4" sqref="B4:O4"/>
    </sheetView>
  </sheetViews>
  <sheetFormatPr defaultRowHeight="14.4" x14ac:dyDescent="0.3"/>
  <cols>
    <col min="1" max="1" width="25.3984375" style="2" bestFit="1" customWidth="1"/>
    <col min="2" max="15" width="13.59765625" style="2" customWidth="1"/>
    <col min="16" max="16" width="12.09765625" style="2" bestFit="1" customWidth="1"/>
    <col min="17" max="29" width="8.796875" style="2" bestFit="1" customWidth="1"/>
    <col min="30" max="30" width="10.796875" style="2" bestFit="1" customWidth="1"/>
    <col min="31" max="16384" width="8.796875" style="2"/>
  </cols>
  <sheetData>
    <row r="1" spans="1:16" x14ac:dyDescent="0.3">
      <c r="A1" s="2" t="s">
        <v>25</v>
      </c>
    </row>
    <row r="3" spans="1:16" x14ac:dyDescent="0.3">
      <c r="A3" t="s">
        <v>24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6" x14ac:dyDescent="0.3">
      <c r="A4" t="s">
        <v>23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6</v>
      </c>
      <c r="H4" t="s">
        <v>5</v>
      </c>
      <c r="I4" t="s">
        <v>20</v>
      </c>
      <c r="J4" t="s">
        <v>7</v>
      </c>
      <c r="K4" t="s">
        <v>8</v>
      </c>
      <c r="L4" t="s">
        <v>9</v>
      </c>
      <c r="M4" t="s">
        <v>10</v>
      </c>
      <c r="N4" t="s">
        <v>11</v>
      </c>
      <c r="O4" t="s">
        <v>21</v>
      </c>
    </row>
    <row r="5" spans="1:16" x14ac:dyDescent="0.3">
      <c r="A5" t="s">
        <v>12</v>
      </c>
      <c r="B5" s="4">
        <v>9479.9999999999927</v>
      </c>
      <c r="C5" s="4">
        <f>SUM(G5:O5)</f>
        <v>8189.066306544194</v>
      </c>
      <c r="D5" s="4">
        <v>207.00032549578799</v>
      </c>
      <c r="E5" s="4">
        <v>631.83628787616794</v>
      </c>
      <c r="F5" s="4">
        <v>452.097080083842</v>
      </c>
      <c r="G5" s="4">
        <v>569.46927119834595</v>
      </c>
      <c r="H5" s="4">
        <v>737.23597504975703</v>
      </c>
      <c r="I5" s="4">
        <v>3380.4836782337902</v>
      </c>
      <c r="J5" s="4">
        <v>344.11609211122999</v>
      </c>
      <c r="K5" s="4">
        <v>448.21450878317802</v>
      </c>
      <c r="L5" s="4">
        <v>981.72215944915604</v>
      </c>
      <c r="M5" s="4">
        <v>627.67776716701599</v>
      </c>
      <c r="N5" s="4">
        <v>356.565372045402</v>
      </c>
      <c r="O5" s="4">
        <v>743.58148250631996</v>
      </c>
    </row>
    <row r="6" spans="1:16" x14ac:dyDescent="0.3">
      <c r="A6" t="s">
        <v>13</v>
      </c>
      <c r="B6" s="4">
        <v>41958.199999999975</v>
      </c>
      <c r="C6" s="4">
        <f t="shared" ref="C6:C12" si="0">SUM(G6:O6)</f>
        <v>37976.236523926003</v>
      </c>
      <c r="D6" s="4">
        <v>911.20080495448497</v>
      </c>
      <c r="E6" s="4">
        <v>2195.9665734444302</v>
      </c>
      <c r="F6" s="4">
        <v>874.79609767505895</v>
      </c>
      <c r="G6" s="4">
        <v>2793.6410830209402</v>
      </c>
      <c r="H6" s="4">
        <v>2863.4404713137001</v>
      </c>
      <c r="I6" s="4">
        <v>11350.814138379201</v>
      </c>
      <c r="J6" s="4">
        <v>1544.23872746796</v>
      </c>
      <c r="K6" s="4">
        <v>5572.3064103825</v>
      </c>
      <c r="L6" s="4">
        <v>4915.5058979452797</v>
      </c>
      <c r="M6" s="4">
        <v>3071.0462030940998</v>
      </c>
      <c r="N6" s="4">
        <v>2905.2890457725398</v>
      </c>
      <c r="O6" s="4">
        <v>2959.9545465497899</v>
      </c>
    </row>
    <row r="7" spans="1:16" x14ac:dyDescent="0.3">
      <c r="A7" t="s">
        <v>14</v>
      </c>
      <c r="B7" s="4">
        <v>35286.495162943989</v>
      </c>
      <c r="C7" s="4">
        <f t="shared" si="0"/>
        <v>28292.082748396711</v>
      </c>
      <c r="D7" s="4">
        <v>676.49500191634399</v>
      </c>
      <c r="E7" s="4">
        <v>5308.97406180295</v>
      </c>
      <c r="F7" s="4">
        <v>1008.94335082798</v>
      </c>
      <c r="G7" s="4">
        <v>2025.8951111209001</v>
      </c>
      <c r="H7" s="4">
        <v>4558.9802264877499</v>
      </c>
      <c r="I7" s="4">
        <v>4767.21442471302</v>
      </c>
      <c r="J7" s="4">
        <v>1533.61139947436</v>
      </c>
      <c r="K7" s="4">
        <v>2571.37573844089</v>
      </c>
      <c r="L7" s="4">
        <v>3078.5165319456801</v>
      </c>
      <c r="M7" s="4">
        <v>2565.8805641006902</v>
      </c>
      <c r="N7" s="4">
        <v>3473.9543426241398</v>
      </c>
      <c r="O7" s="4">
        <v>3716.6544094892802</v>
      </c>
    </row>
    <row r="8" spans="1:16" x14ac:dyDescent="0.3">
      <c r="A8" t="s">
        <v>16</v>
      </c>
      <c r="B8" s="4">
        <v>34293.699999999983</v>
      </c>
      <c r="C8" s="4">
        <f t="shared" si="0"/>
        <v>30290.285160319821</v>
      </c>
      <c r="D8" s="4">
        <v>612.72583996699404</v>
      </c>
      <c r="E8" s="4">
        <v>2052.5366624346411</v>
      </c>
      <c r="F8" s="4">
        <v>1338.1523372785091</v>
      </c>
      <c r="G8" s="4">
        <v>2713.3653801479131</v>
      </c>
      <c r="H8" s="4">
        <v>2408.2992936276987</v>
      </c>
      <c r="I8" s="4">
        <v>9464.214203297126</v>
      </c>
      <c r="J8" s="4">
        <v>1421.6375404102639</v>
      </c>
      <c r="K8" s="4">
        <v>2920.0368088209761</v>
      </c>
      <c r="L8" s="4">
        <v>4672.6469406082997</v>
      </c>
      <c r="M8" s="4">
        <v>2584.8152608680994</v>
      </c>
      <c r="N8" s="4">
        <v>1882.7592402891801</v>
      </c>
      <c r="O8" s="4">
        <v>2222.5104922502701</v>
      </c>
    </row>
    <row r="9" spans="1:16" x14ac:dyDescent="0.3">
      <c r="A9" t="s">
        <v>15</v>
      </c>
      <c r="B9" s="4">
        <v>14739.599999999969</v>
      </c>
      <c r="C9" s="4">
        <f t="shared" si="0"/>
        <v>11739.335677943993</v>
      </c>
      <c r="D9" s="4">
        <v>414.60005140597002</v>
      </c>
      <c r="E9" s="4">
        <v>1479.19304275375</v>
      </c>
      <c r="F9" s="4">
        <v>1106.47122789626</v>
      </c>
      <c r="G9" s="4">
        <v>951.42864186879501</v>
      </c>
      <c r="H9" s="4">
        <v>1109.93950685041</v>
      </c>
      <c r="I9" s="4">
        <v>2339.90091186267</v>
      </c>
      <c r="J9" s="4">
        <v>669.17195723142595</v>
      </c>
      <c r="K9" s="4">
        <v>1503.9494557297301</v>
      </c>
      <c r="L9" s="4">
        <v>1459.04520879605</v>
      </c>
      <c r="M9" s="4">
        <v>1474.6126106930899</v>
      </c>
      <c r="N9" s="4">
        <v>1070.48583468371</v>
      </c>
      <c r="O9" s="4">
        <v>1160.80155022811</v>
      </c>
    </row>
    <row r="10" spans="1:16" x14ac:dyDescent="0.3">
      <c r="A10" t="s">
        <v>17</v>
      </c>
      <c r="B10" s="4">
        <v>48521.899999999958</v>
      </c>
      <c r="C10" s="4">
        <f t="shared" si="0"/>
        <v>43299.426999474905</v>
      </c>
      <c r="D10" s="4">
        <v>454.90002217933898</v>
      </c>
      <c r="E10" s="4">
        <v>3462.3225887733602</v>
      </c>
      <c r="F10" s="4">
        <v>1305.2503895723501</v>
      </c>
      <c r="G10" s="4">
        <v>2635.3347718340701</v>
      </c>
      <c r="H10" s="4">
        <v>6875.8909229488499</v>
      </c>
      <c r="I10" s="4">
        <v>7403.3493241037404</v>
      </c>
      <c r="J10" s="4">
        <v>1350.03610602138</v>
      </c>
      <c r="K10" s="4">
        <v>5213.8913165767199</v>
      </c>
      <c r="L10" s="4">
        <v>9781.1471350271095</v>
      </c>
      <c r="M10" s="4">
        <v>4693.0607784985496</v>
      </c>
      <c r="N10" s="4">
        <v>2893.1347436963802</v>
      </c>
      <c r="O10" s="4">
        <v>2453.5819007681098</v>
      </c>
    </row>
    <row r="11" spans="1:16" x14ac:dyDescent="0.3">
      <c r="A11" t="s">
        <v>18</v>
      </c>
      <c r="B11" s="4">
        <v>45679.199999999975</v>
      </c>
      <c r="C11" s="4">
        <f t="shared" si="0"/>
        <v>39541.373171707834</v>
      </c>
      <c r="D11" s="4">
        <v>1203.17311702508</v>
      </c>
      <c r="E11" s="4">
        <v>3453.7812257495498</v>
      </c>
      <c r="F11" s="4">
        <v>1480.8724855175101</v>
      </c>
      <c r="G11" s="4">
        <v>2852.72639060656</v>
      </c>
      <c r="H11" s="4">
        <v>5876.8869686317703</v>
      </c>
      <c r="I11" s="4">
        <v>5025.2884943176796</v>
      </c>
      <c r="J11" s="4">
        <v>1428.4307014430101</v>
      </c>
      <c r="K11" s="4">
        <v>5911.1011780806102</v>
      </c>
      <c r="L11" s="4">
        <v>7418.6764350768899</v>
      </c>
      <c r="M11" s="4">
        <v>2666.0722196879301</v>
      </c>
      <c r="N11" s="4">
        <v>3924.85547396023</v>
      </c>
      <c r="O11" s="4">
        <v>4437.3353099031501</v>
      </c>
    </row>
    <row r="12" spans="1:16" x14ac:dyDescent="0.3">
      <c r="A12" t="s">
        <v>22</v>
      </c>
      <c r="B12" s="4">
        <v>229959.09516294379</v>
      </c>
      <c r="C12" s="4">
        <f t="shared" si="0"/>
        <v>199327.80658831348</v>
      </c>
      <c r="D12" s="4">
        <v>4480.0951629440005</v>
      </c>
      <c r="E12" s="4">
        <v>18584.610442834848</v>
      </c>
      <c r="F12" s="4">
        <v>7566.5829688515096</v>
      </c>
      <c r="G12" s="4">
        <v>14541.860649797523</v>
      </c>
      <c r="H12" s="4">
        <v>24430.673364909937</v>
      </c>
      <c r="I12" s="4">
        <v>43731.265174907225</v>
      </c>
      <c r="J12" s="4">
        <v>8291.2425241596302</v>
      </c>
      <c r="K12" s="4">
        <v>24140.875416814604</v>
      </c>
      <c r="L12" s="4">
        <v>32307.260308848465</v>
      </c>
      <c r="M12" s="4">
        <v>17683.165404109473</v>
      </c>
      <c r="N12" s="4">
        <v>16507.044053071582</v>
      </c>
      <c r="O12" s="4">
        <v>17694.419691695031</v>
      </c>
    </row>
    <row r="13" spans="1:16" x14ac:dyDescent="0.3">
      <c r="B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6" x14ac:dyDescent="0.3">
      <c r="A14" s="2" t="s">
        <v>26</v>
      </c>
    </row>
    <row r="16" spans="1:16" x14ac:dyDescent="0.3">
      <c r="A16" t="s">
        <v>24</v>
      </c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x14ac:dyDescent="0.3">
      <c r="A17" t="s">
        <v>23</v>
      </c>
      <c r="B17" t="s">
        <v>0</v>
      </c>
      <c r="C17" t="s">
        <v>1</v>
      </c>
      <c r="D17" t="s">
        <v>2</v>
      </c>
      <c r="E17" t="s">
        <v>3</v>
      </c>
      <c r="F17" t="s">
        <v>4</v>
      </c>
      <c r="G17" t="s">
        <v>6</v>
      </c>
      <c r="H17" t="s">
        <v>5</v>
      </c>
      <c r="I17" t="s">
        <v>20</v>
      </c>
      <c r="J17" t="s">
        <v>7</v>
      </c>
      <c r="K17" t="s">
        <v>8</v>
      </c>
      <c r="L17" t="s">
        <v>9</v>
      </c>
      <c r="M17" t="s">
        <v>10</v>
      </c>
      <c r="N17" t="s">
        <v>11</v>
      </c>
      <c r="O17" t="s">
        <v>21</v>
      </c>
    </row>
    <row r="18" spans="1:15" x14ac:dyDescent="0.3">
      <c r="A18" t="s">
        <v>12</v>
      </c>
      <c r="B18" s="4">
        <v>11328.509888204875</v>
      </c>
      <c r="C18" s="4">
        <f>SUM(G18:O18)</f>
        <v>10013.245072316577</v>
      </c>
      <c r="D18" s="4">
        <v>186.656081364058</v>
      </c>
      <c r="E18" s="4">
        <v>605.17827853556105</v>
      </c>
      <c r="F18" s="4">
        <v>523.43045598868002</v>
      </c>
      <c r="G18" s="4">
        <v>664.951651994082</v>
      </c>
      <c r="H18" s="4">
        <v>1007.0316974559501</v>
      </c>
      <c r="I18" s="4">
        <v>4115.9788226676301</v>
      </c>
      <c r="J18" s="4">
        <v>387.04989349535202</v>
      </c>
      <c r="K18" s="4">
        <v>586.14348679757302</v>
      </c>
      <c r="L18" s="4">
        <v>1204.54028719653</v>
      </c>
      <c r="M18" s="4">
        <v>779.70357197113503</v>
      </c>
      <c r="N18" s="4">
        <v>454.333933836536</v>
      </c>
      <c r="O18" s="4">
        <v>813.51172690178703</v>
      </c>
    </row>
    <row r="19" spans="1:15" x14ac:dyDescent="0.3">
      <c r="A19" t="s">
        <v>13</v>
      </c>
      <c r="B19" s="4">
        <v>47543.775953141965</v>
      </c>
      <c r="C19" s="4">
        <f t="shared" ref="C19:C25" si="1">SUM(G19:O19)</f>
        <v>43245.567746043642</v>
      </c>
      <c r="D19" s="4">
        <v>902.07570838685695</v>
      </c>
      <c r="E19" s="4">
        <v>2265.3805881993198</v>
      </c>
      <c r="F19" s="4">
        <v>1130.7519105121401</v>
      </c>
      <c r="G19" s="4">
        <v>3050.4296073533801</v>
      </c>
      <c r="H19" s="4">
        <v>3168.7326809954602</v>
      </c>
      <c r="I19" s="4">
        <v>13198.902728520399</v>
      </c>
      <c r="J19" s="4">
        <v>1814.6577370216501</v>
      </c>
      <c r="K19" s="4">
        <v>6567.5871522858397</v>
      </c>
      <c r="L19" s="4">
        <v>5533.0644845414299</v>
      </c>
      <c r="M19" s="4">
        <v>3428.20153722541</v>
      </c>
      <c r="N19" s="4">
        <v>3254.1832260012102</v>
      </c>
      <c r="O19" s="4">
        <v>3229.8085920988701</v>
      </c>
    </row>
    <row r="20" spans="1:15" x14ac:dyDescent="0.3">
      <c r="A20" t="s">
        <v>14</v>
      </c>
      <c r="B20" s="4">
        <v>39987.107495384989</v>
      </c>
      <c r="C20" s="4">
        <f t="shared" si="1"/>
        <v>31129.148351157957</v>
      </c>
      <c r="D20" s="4">
        <v>731.90321607931105</v>
      </c>
      <c r="E20" s="4">
        <v>6764.0389515468396</v>
      </c>
      <c r="F20" s="4">
        <v>1362.0169766008801</v>
      </c>
      <c r="G20" s="4">
        <v>2090.3330885898999</v>
      </c>
      <c r="H20" s="4">
        <v>5884.0099767910997</v>
      </c>
      <c r="I20" s="4">
        <v>4719.5660556156299</v>
      </c>
      <c r="J20" s="4">
        <v>1758.7632420192599</v>
      </c>
      <c r="K20" s="4">
        <v>2679.7664188891399</v>
      </c>
      <c r="L20" s="4">
        <v>3112.6014805105201</v>
      </c>
      <c r="M20" s="4">
        <v>2907.3595525630299</v>
      </c>
      <c r="N20" s="4">
        <v>3833.52247336338</v>
      </c>
      <c r="O20" s="4">
        <v>4143.2260628160002</v>
      </c>
    </row>
    <row r="21" spans="1:15" x14ac:dyDescent="0.3">
      <c r="A21" t="s">
        <v>16</v>
      </c>
      <c r="B21" s="4">
        <v>37656.91707561753</v>
      </c>
      <c r="C21" s="4">
        <f t="shared" si="1"/>
        <v>33817.929881716816</v>
      </c>
      <c r="D21" s="4">
        <v>785.74047993541296</v>
      </c>
      <c r="E21" s="4">
        <v>2028.267151810323</v>
      </c>
      <c r="F21" s="4">
        <v>1024.979562154979</v>
      </c>
      <c r="G21" s="4">
        <v>3241.2044300549301</v>
      </c>
      <c r="H21" s="4">
        <v>2462.4472410411672</v>
      </c>
      <c r="I21" s="4">
        <v>10751.785296306402</v>
      </c>
      <c r="J21" s="4">
        <v>1618.4756250244059</v>
      </c>
      <c r="K21" s="4">
        <v>3210.8554617303898</v>
      </c>
      <c r="L21" s="4">
        <v>4960.09217779967</v>
      </c>
      <c r="M21" s="4">
        <v>2772.8731732561928</v>
      </c>
      <c r="N21" s="4">
        <v>2257.1954050025902</v>
      </c>
      <c r="O21" s="4">
        <v>2543.0010715010703</v>
      </c>
    </row>
    <row r="22" spans="1:15" x14ac:dyDescent="0.3">
      <c r="A22" t="s">
        <v>15</v>
      </c>
      <c r="B22" s="4">
        <v>15737.80299432436</v>
      </c>
      <c r="C22" s="4">
        <f t="shared" si="1"/>
        <v>12447.552212681898</v>
      </c>
      <c r="D22" s="4">
        <v>295.578733794502</v>
      </c>
      <c r="E22" s="4">
        <v>1827.66269230843</v>
      </c>
      <c r="F22" s="4">
        <v>1167.0093555395299</v>
      </c>
      <c r="G22" s="4">
        <v>950.90523293811498</v>
      </c>
      <c r="H22" s="4">
        <v>1168.4095344268001</v>
      </c>
      <c r="I22" s="4">
        <v>2310.0145545742898</v>
      </c>
      <c r="J22" s="4">
        <v>776.21315341880404</v>
      </c>
      <c r="K22" s="4">
        <v>1735.43603448403</v>
      </c>
      <c r="L22" s="4">
        <v>1501.3264192174699</v>
      </c>
      <c r="M22" s="4">
        <v>1641.32379318832</v>
      </c>
      <c r="N22" s="4">
        <v>1156.69961334901</v>
      </c>
      <c r="O22" s="4">
        <v>1207.2238770850599</v>
      </c>
    </row>
    <row r="23" spans="1:15" x14ac:dyDescent="0.3">
      <c r="A23" t="s">
        <v>17</v>
      </c>
      <c r="B23" s="4">
        <v>50198.013180148599</v>
      </c>
      <c r="C23" s="4">
        <f t="shared" si="1"/>
        <v>45169.686736401942</v>
      </c>
      <c r="D23" s="4">
        <v>536.17555374784104</v>
      </c>
      <c r="E23" s="4">
        <v>3312.7400692490601</v>
      </c>
      <c r="F23" s="4">
        <v>1179.41082074976</v>
      </c>
      <c r="G23" s="4">
        <v>2659.34006820996</v>
      </c>
      <c r="H23" s="4">
        <v>7178.5192258393399</v>
      </c>
      <c r="I23" s="4">
        <v>7624.00719917883</v>
      </c>
      <c r="J23" s="4">
        <v>1384.6757907976501</v>
      </c>
      <c r="K23" s="4">
        <v>5321.0804064697504</v>
      </c>
      <c r="L23" s="4">
        <v>10576.161900012999</v>
      </c>
      <c r="M23" s="4">
        <v>5090.2534617881402</v>
      </c>
      <c r="N23" s="4">
        <v>2765.0166735385701</v>
      </c>
      <c r="O23" s="4">
        <v>2570.6320105667</v>
      </c>
    </row>
    <row r="24" spans="1:15" x14ac:dyDescent="0.3">
      <c r="A24" t="s">
        <v>18</v>
      </c>
      <c r="B24" s="4">
        <v>48480.817547903323</v>
      </c>
      <c r="C24" s="4">
        <f t="shared" si="1"/>
        <v>42023.456622305974</v>
      </c>
      <c r="D24" s="4">
        <v>1485.2329106571201</v>
      </c>
      <c r="E24" s="4">
        <v>3403.2880658458398</v>
      </c>
      <c r="F24" s="4">
        <v>1568.83994909439</v>
      </c>
      <c r="G24" s="4">
        <v>2937.4921243478998</v>
      </c>
      <c r="H24" s="4">
        <v>6318.5270100324697</v>
      </c>
      <c r="I24" s="4">
        <v>5030.47185302457</v>
      </c>
      <c r="J24" s="4">
        <v>1510.5770896818899</v>
      </c>
      <c r="K24" s="4">
        <v>6758.9412679819397</v>
      </c>
      <c r="L24" s="4">
        <v>8063.68789315093</v>
      </c>
      <c r="M24" s="4">
        <v>2628.6045386264</v>
      </c>
      <c r="N24" s="4">
        <v>4225.50936333767</v>
      </c>
      <c r="O24" s="4">
        <v>4549.6454821222096</v>
      </c>
    </row>
    <row r="25" spans="1:15" x14ac:dyDescent="0.3">
      <c r="A25" t="s">
        <v>22</v>
      </c>
      <c r="B25" s="4">
        <v>250932.94413472569</v>
      </c>
      <c r="C25" s="4">
        <f t="shared" si="1"/>
        <v>217846.58662262483</v>
      </c>
      <c r="D25" s="4">
        <v>4923.3626839651024</v>
      </c>
      <c r="E25" s="4">
        <v>20206.55579749537</v>
      </c>
      <c r="F25" s="4">
        <v>7956.4390306403593</v>
      </c>
      <c r="G25" s="4">
        <v>15594.656203488268</v>
      </c>
      <c r="H25" s="4">
        <v>27187.677366582288</v>
      </c>
      <c r="I25" s="4">
        <v>47750.726509887754</v>
      </c>
      <c r="J25" s="4">
        <v>9250.4125314590128</v>
      </c>
      <c r="K25" s="4">
        <v>26859.810228638664</v>
      </c>
      <c r="L25" s="4">
        <v>34951.474642429544</v>
      </c>
      <c r="M25" s="4">
        <v>19248.319628618628</v>
      </c>
      <c r="N25" s="4">
        <v>17946.460688428964</v>
      </c>
      <c r="O25" s="4">
        <v>19057.048823091696</v>
      </c>
    </row>
  </sheetData>
  <pageMargins left="0.7" right="0.7" top="0.75" bottom="0.75" header="0.3" footer="0.3"/>
  <ignoredErrors>
    <ignoredError sqref="C5:C12 C18:C2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976DA12747F54AA101521B244B906E" ma:contentTypeVersion="13" ma:contentTypeDescription="Create a new document." ma:contentTypeScope="" ma:versionID="16b66b4cd0d8bcf66b00178c3ef94f1f">
  <xsd:schema xmlns:xsd="http://www.w3.org/2001/XMLSchema" xmlns:xs="http://www.w3.org/2001/XMLSchema" xmlns:p="http://schemas.microsoft.com/office/2006/metadata/properties" xmlns:ns2="e1a82036-0faa-48f7-ae6f-f41d1e84bb97" xmlns:ns3="c56ffd97-dc86-4a5b-89fa-12baa1ace204" targetNamespace="http://schemas.microsoft.com/office/2006/metadata/properties" ma:root="true" ma:fieldsID="5c434b9cd815d8c8f6adb3cf529cf936" ns2:_="" ns3:_="">
    <xsd:import namespace="e1a82036-0faa-48f7-ae6f-f41d1e84bb97"/>
    <xsd:import namespace="c56ffd97-dc86-4a5b-89fa-12baa1ace2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82036-0faa-48f7-ae6f-f41d1e84bb9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5167d3a0-693f-4037-bbd4-bb6b391ad671}" ma:internalName="TaxCatchAll" ma:showField="CatchAllData" ma:web="e1a82036-0faa-48f7-ae6f-f41d1e84bb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ffd97-dc86-4a5b-89fa-12baa1ace2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0ea6d3-0b05-41b2-ad2a-77e8df3896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6ffd97-dc86-4a5b-89fa-12baa1ace204">
      <Terms xmlns="http://schemas.microsoft.com/office/infopath/2007/PartnerControls"/>
    </lcf76f155ced4ddcb4097134ff3c332f>
    <TaxCatchAll xmlns="e1a82036-0faa-48f7-ae6f-f41d1e84bb97" xsi:nil="true"/>
    <_dlc_DocId xmlns="e1a82036-0faa-48f7-ae6f-f41d1e84bb97">EPTJTRW4TJ6F-776014651-1885</_dlc_DocId>
    <_dlc_DocIdUrl xmlns="e1a82036-0faa-48f7-ae6f-f41d1e84bb97">
      <Url>https://citb.sharepoint.com/sites/SP0283/_layouts/15/DocIdRedir.aspx?ID=EPTJTRW4TJ6F-776014651-1885</Url>
      <Description>EPTJTRW4TJ6F-776014651-1885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07EC50-BD88-4E9F-966F-F9601D1E71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a82036-0faa-48f7-ae6f-f41d1e84bb97"/>
    <ds:schemaRef ds:uri="c56ffd97-dc86-4a5b-89fa-12baa1ace2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C163AD-642B-47C4-B488-1462F9B1AC5A}">
  <ds:schemaRefs>
    <ds:schemaRef ds:uri="http://purl.org/dc/dcmitype/"/>
    <ds:schemaRef ds:uri="http://schemas.microsoft.com/office/infopath/2007/PartnerControls"/>
    <ds:schemaRef ds:uri="67270898-5c81-49a7-9ac5-1bfc3f116358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c56ffd97-dc86-4a5b-89fa-12baa1ace204"/>
    <ds:schemaRef ds:uri="e1a82036-0faa-48f7-ae6f-f41d1e84bb97"/>
  </ds:schemaRefs>
</ds:datastoreItem>
</file>

<file path=customXml/itemProps3.xml><?xml version="1.0" encoding="utf-8"?>
<ds:datastoreItem xmlns:ds="http://schemas.openxmlformats.org/officeDocument/2006/customXml" ds:itemID="{793BB2F4-9E6A-4815-86A6-85413AF3C74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8FA338B-5DB2-49CA-AD36-C8B1A04F47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Economic Outlook</vt:lpstr>
      <vt:lpstr>Output growth by sector</vt:lpstr>
      <vt:lpstr>Industry structure</vt:lpstr>
      <vt:lpstr>Output growth</vt:lpstr>
      <vt:lpstr>Workforce</vt:lpstr>
      <vt:lpstr>Extra workers</vt:lpstr>
      <vt:lpstr>Website Output Pivot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Hill</dc:creator>
  <cp:keywords/>
  <dc:description/>
  <cp:lastModifiedBy>Ian Hill</cp:lastModifiedBy>
  <cp:revision/>
  <dcterms:created xsi:type="dcterms:W3CDTF">2025-04-09T08:10:44Z</dcterms:created>
  <dcterms:modified xsi:type="dcterms:W3CDTF">2026-06-11T10:00:45Z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0x0101003E976DA12747F54AA101521B244B906E</vt:lpwstr>
  </property>
  <property fmtid="{D5CDD505-2E9C-101B-9397-08002B2CF9AE}" pid="3" name="MediaServiceImageTags">
    <vt:lpwstr/>
  </property>
  <property fmtid="{D5CDD505-2E9C-101B-9397-08002B2CF9AE}" pid="4" name="_dlc_DocIdItemGuid">
    <vt:lpwstr>97ca35d3-bc17-4998-a658-0100061964c5</vt:lpwstr>
  </property>
  <property fmtid="{D5CDD505-2E9C-101B-9397-08002B2CF9AE}" pid="5" name="Order">
    <vt:r8>287100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